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S:\Public Shares\Controller &amp; Treasurer\Finance Website Drupal\Production\"/>
    </mc:Choice>
  </mc:AlternateContent>
  <xr:revisionPtr revIDLastSave="0" documentId="8_{3EB6A763-DFF9-49BC-A6DC-36F4CD483C27}" xr6:coauthVersionLast="43" xr6:coauthVersionMax="43" xr10:uidLastSave="{00000000-0000-0000-0000-000000000000}"/>
  <bookViews>
    <workbookView xWindow="-120" yWindow="-120" windowWidth="29040" windowHeight="15840" xr2:uid="{00000000-000D-0000-FFFF-FFFF00000000}"/>
  </bookViews>
  <sheets>
    <sheet name="fellowship input" sheetId="1" r:id="rId1"/>
    <sheet name="instructions" sheetId="4" r:id="rId2"/>
    <sheet name="validation data" sheetId="3" state="hidden" r:id="rId3"/>
  </sheets>
  <definedNames>
    <definedName name="AllAccts">'validation data'!$A$2:$A$9</definedName>
    <definedName name="Depts">'validation data'!$A$36:$A$156</definedName>
    <definedName name="Fund">'validation data'!$A$31:$A$32</definedName>
    <definedName name="Funds">'validation data'!$A$31:$A$33</definedName>
    <definedName name="GradAcadAccts">'validation data'!$C$13:$C$16</definedName>
    <definedName name="GradAccts">'validation data'!$A$13:$A$17</definedName>
    <definedName name="GradAYAccts">'validation data'!$A$13:$A$14,'validation data'!$A$16:$A$17</definedName>
    <definedName name="GradSumAccts">'validation data'!$A$14:$A$17</definedName>
    <definedName name="Month">'validation data'!$L$2:$L$13</definedName>
    <definedName name="StdntType">'validation data'!$A$27:$A$28</definedName>
    <definedName name="Term">'validation data'!$H$2:$H$17</definedName>
    <definedName name="term1">'validation data'!$H$2:$H$17</definedName>
    <definedName name="UGAcadAccts">'validation data'!$C$20:$C$23</definedName>
    <definedName name="UGAccts">'validation data'!$A$20:$A$24</definedName>
    <definedName name="UGAYAccts">'validation data'!$A$20:$A$21,'validation data'!$A$23:$A$24</definedName>
    <definedName name="UGSumAccts">'validation data'!$A$21:$A$24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00" i="1" l="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AB2"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Y2" i="1"/>
  <c r="X2" i="1"/>
  <c r="U2" i="1"/>
  <c r="G100" i="1"/>
  <c r="V100" i="1" s="1"/>
  <c r="G99" i="1"/>
  <c r="V99" i="1" s="1"/>
  <c r="G98" i="1"/>
  <c r="V98" i="1" s="1"/>
  <c r="G97" i="1"/>
  <c r="V97" i="1" s="1"/>
  <c r="G96" i="1"/>
  <c r="V96" i="1" s="1"/>
  <c r="G95" i="1"/>
  <c r="V95" i="1" s="1"/>
  <c r="G94" i="1"/>
  <c r="V94" i="1" s="1"/>
  <c r="G93" i="1"/>
  <c r="V93" i="1" s="1"/>
  <c r="G92" i="1"/>
  <c r="V92" i="1" s="1"/>
  <c r="G91" i="1"/>
  <c r="V91" i="1" s="1"/>
  <c r="G90" i="1"/>
  <c r="V90" i="1" s="1"/>
  <c r="G89" i="1"/>
  <c r="V89" i="1" s="1"/>
  <c r="G88" i="1"/>
  <c r="V88" i="1" s="1"/>
  <c r="G87" i="1"/>
  <c r="V87" i="1" s="1"/>
  <c r="G86" i="1"/>
  <c r="V86" i="1" s="1"/>
  <c r="G85" i="1"/>
  <c r="V85" i="1" s="1"/>
  <c r="G84" i="1"/>
  <c r="V84" i="1" s="1"/>
  <c r="G83" i="1"/>
  <c r="V83" i="1" s="1"/>
  <c r="G82" i="1"/>
  <c r="V82" i="1" s="1"/>
  <c r="G81" i="1"/>
  <c r="V81" i="1" s="1"/>
  <c r="G80" i="1"/>
  <c r="V80" i="1" s="1"/>
  <c r="G79" i="1"/>
  <c r="V79" i="1" s="1"/>
  <c r="G78" i="1"/>
  <c r="V78" i="1" s="1"/>
  <c r="G77" i="1"/>
  <c r="V77" i="1" s="1"/>
  <c r="G76" i="1"/>
  <c r="V76" i="1" s="1"/>
  <c r="G75" i="1"/>
  <c r="V75" i="1" s="1"/>
  <c r="G74" i="1"/>
  <c r="V74" i="1" s="1"/>
  <c r="G73" i="1"/>
  <c r="V73" i="1" s="1"/>
  <c r="G72" i="1"/>
  <c r="V72" i="1" s="1"/>
  <c r="G71" i="1"/>
  <c r="V71" i="1" s="1"/>
  <c r="G70" i="1"/>
  <c r="V70" i="1" s="1"/>
  <c r="G69" i="1"/>
  <c r="V69" i="1" s="1"/>
  <c r="G68" i="1"/>
  <c r="V68" i="1" s="1"/>
  <c r="G67" i="1"/>
  <c r="V67" i="1" s="1"/>
  <c r="G66" i="1"/>
  <c r="V66" i="1" s="1"/>
  <c r="G65" i="1"/>
  <c r="V65" i="1" s="1"/>
  <c r="G64" i="1"/>
  <c r="V64" i="1" s="1"/>
  <c r="G63" i="1"/>
  <c r="V63" i="1" s="1"/>
  <c r="G62" i="1"/>
  <c r="V62" i="1" s="1"/>
  <c r="G61" i="1"/>
  <c r="V61" i="1" s="1"/>
  <c r="G60" i="1"/>
  <c r="V60" i="1" s="1"/>
  <c r="G59" i="1"/>
  <c r="V59" i="1" s="1"/>
  <c r="G58" i="1"/>
  <c r="V58" i="1" s="1"/>
  <c r="G57" i="1"/>
  <c r="V57" i="1" s="1"/>
  <c r="G56" i="1"/>
  <c r="V56" i="1" s="1"/>
  <c r="G55" i="1"/>
  <c r="V55" i="1" s="1"/>
  <c r="G54" i="1"/>
  <c r="V54" i="1" s="1"/>
  <c r="G53" i="1"/>
  <c r="V53" i="1" s="1"/>
  <c r="G52" i="1"/>
  <c r="V52" i="1" s="1"/>
  <c r="G51" i="1"/>
  <c r="V51" i="1" s="1"/>
  <c r="G50" i="1"/>
  <c r="V50" i="1" s="1"/>
  <c r="G49" i="1"/>
  <c r="V49" i="1" s="1"/>
  <c r="G48" i="1"/>
  <c r="V48" i="1" s="1"/>
  <c r="G47" i="1"/>
  <c r="V47" i="1" s="1"/>
  <c r="G46" i="1"/>
  <c r="V46" i="1" s="1"/>
  <c r="G45" i="1"/>
  <c r="V45" i="1" s="1"/>
  <c r="G44" i="1"/>
  <c r="V44" i="1" s="1"/>
  <c r="G43" i="1"/>
  <c r="V43" i="1" s="1"/>
  <c r="G42" i="1"/>
  <c r="V42" i="1" s="1"/>
  <c r="G41" i="1"/>
  <c r="V41" i="1" s="1"/>
  <c r="G40" i="1"/>
  <c r="V40" i="1" s="1"/>
  <c r="G39" i="1"/>
  <c r="V39" i="1" s="1"/>
  <c r="G38" i="1"/>
  <c r="V38" i="1" s="1"/>
  <c r="G37" i="1"/>
  <c r="V37" i="1" s="1"/>
  <c r="G36" i="1"/>
  <c r="V36" i="1" s="1"/>
  <c r="G35" i="1"/>
  <c r="V35" i="1" s="1"/>
  <c r="G34" i="1"/>
  <c r="V34" i="1" s="1"/>
  <c r="G33" i="1"/>
  <c r="V33" i="1" s="1"/>
  <c r="G32" i="1"/>
  <c r="V32" i="1" s="1"/>
  <c r="G31" i="1"/>
  <c r="V31" i="1" s="1"/>
  <c r="G30" i="1"/>
  <c r="V30" i="1" s="1"/>
  <c r="G29" i="1"/>
  <c r="V29" i="1" s="1"/>
  <c r="G28" i="1"/>
  <c r="V28" i="1" s="1"/>
  <c r="G27" i="1"/>
  <c r="V27" i="1" s="1"/>
  <c r="G26" i="1"/>
  <c r="V26" i="1" s="1"/>
  <c r="G25" i="1"/>
  <c r="V25" i="1" s="1"/>
  <c r="G24" i="1"/>
  <c r="V24" i="1" s="1"/>
  <c r="G23" i="1"/>
  <c r="V23" i="1" s="1"/>
  <c r="G22" i="1"/>
  <c r="V22" i="1" s="1"/>
  <c r="G21" i="1"/>
  <c r="V21" i="1" s="1"/>
  <c r="G20" i="1"/>
  <c r="V20" i="1" s="1"/>
  <c r="G19" i="1"/>
  <c r="V19" i="1" s="1"/>
  <c r="G18" i="1"/>
  <c r="V18" i="1" s="1"/>
  <c r="G17" i="1"/>
  <c r="V17" i="1" s="1"/>
  <c r="G16" i="1"/>
  <c r="V16" i="1" s="1"/>
  <c r="G15" i="1"/>
  <c r="V15" i="1" s="1"/>
  <c r="G14" i="1"/>
  <c r="V14" i="1" s="1"/>
  <c r="G13" i="1"/>
  <c r="V13" i="1" s="1"/>
  <c r="G12" i="1"/>
  <c r="V12" i="1" s="1"/>
  <c r="G11" i="1"/>
  <c r="V11" i="1" s="1"/>
  <c r="G10" i="1"/>
  <c r="V10" i="1" s="1"/>
  <c r="G9" i="1"/>
  <c r="V9" i="1" s="1"/>
  <c r="G8" i="1"/>
  <c r="V8" i="1" s="1"/>
  <c r="G7" i="1"/>
  <c r="V7" i="1" s="1"/>
  <c r="G6" i="1"/>
  <c r="V6" i="1" s="1"/>
  <c r="G5" i="1"/>
  <c r="V5" i="1" s="1"/>
  <c r="G4" i="1"/>
  <c r="V4" i="1" s="1"/>
  <c r="G3" i="1"/>
  <c r="V3" i="1" s="1"/>
  <c r="G2" i="1"/>
  <c r="V2" i="1" s="1"/>
  <c r="Y100" i="1"/>
  <c r="X100" i="1"/>
  <c r="P100" i="1"/>
  <c r="Y99" i="1"/>
  <c r="X99" i="1"/>
  <c r="P99" i="1"/>
  <c r="Y98" i="1"/>
  <c r="X98" i="1"/>
  <c r="P98" i="1"/>
  <c r="Y97" i="1"/>
  <c r="X97" i="1"/>
  <c r="P97" i="1"/>
  <c r="Y96" i="1"/>
  <c r="X96" i="1"/>
  <c r="P96" i="1"/>
  <c r="Y95" i="1"/>
  <c r="X95" i="1"/>
  <c r="P95" i="1"/>
  <c r="Y94" i="1"/>
  <c r="X94" i="1"/>
  <c r="P94" i="1"/>
  <c r="Y93" i="1"/>
  <c r="X93" i="1"/>
  <c r="P93" i="1"/>
  <c r="Y92" i="1"/>
  <c r="X92" i="1"/>
  <c r="P92" i="1"/>
  <c r="Y91" i="1"/>
  <c r="X91" i="1"/>
  <c r="P91" i="1"/>
  <c r="Y90" i="1"/>
  <c r="X90" i="1"/>
  <c r="P90" i="1"/>
  <c r="Y89" i="1"/>
  <c r="X89" i="1"/>
  <c r="P89" i="1"/>
  <c r="Y88" i="1"/>
  <c r="X88" i="1"/>
  <c r="P88" i="1"/>
  <c r="Y87" i="1"/>
  <c r="X87" i="1"/>
  <c r="P87" i="1"/>
  <c r="Y86" i="1"/>
  <c r="X86" i="1"/>
  <c r="P86" i="1"/>
  <c r="Y85" i="1"/>
  <c r="X85" i="1"/>
  <c r="P85" i="1"/>
  <c r="Y84" i="1"/>
  <c r="X84" i="1"/>
  <c r="P84" i="1"/>
  <c r="Y83" i="1"/>
  <c r="X83" i="1"/>
  <c r="P83" i="1"/>
  <c r="Y82" i="1"/>
  <c r="X82" i="1"/>
  <c r="P82" i="1"/>
  <c r="Y81" i="1"/>
  <c r="X81" i="1"/>
  <c r="P81" i="1"/>
  <c r="Y80" i="1"/>
  <c r="X80" i="1"/>
  <c r="P80" i="1"/>
  <c r="Y79" i="1"/>
  <c r="X79" i="1"/>
  <c r="P79" i="1"/>
  <c r="Y78" i="1"/>
  <c r="X78" i="1"/>
  <c r="P78" i="1"/>
  <c r="Y77" i="1"/>
  <c r="X77" i="1"/>
  <c r="P77" i="1"/>
  <c r="Y76" i="1"/>
  <c r="X76" i="1"/>
  <c r="P76" i="1"/>
  <c r="Y75" i="1"/>
  <c r="X75" i="1"/>
  <c r="P75" i="1"/>
  <c r="Y74" i="1"/>
  <c r="X74" i="1"/>
  <c r="P74" i="1"/>
  <c r="Y73" i="1"/>
  <c r="X73" i="1"/>
  <c r="P73" i="1"/>
  <c r="Y72" i="1"/>
  <c r="X72" i="1"/>
  <c r="P72" i="1"/>
  <c r="Y71" i="1"/>
  <c r="X71" i="1"/>
  <c r="P71" i="1"/>
  <c r="Y70" i="1"/>
  <c r="X70" i="1"/>
  <c r="P70" i="1"/>
  <c r="Y69" i="1"/>
  <c r="X69" i="1"/>
  <c r="P69" i="1"/>
  <c r="Y68" i="1"/>
  <c r="X68" i="1"/>
  <c r="P68" i="1"/>
  <c r="Y67" i="1"/>
  <c r="X67" i="1"/>
  <c r="P67" i="1"/>
  <c r="Y66" i="1"/>
  <c r="X66" i="1"/>
  <c r="P66" i="1"/>
  <c r="Y65" i="1"/>
  <c r="X65" i="1"/>
  <c r="P65" i="1"/>
  <c r="Y64" i="1"/>
  <c r="X64" i="1"/>
  <c r="P64" i="1"/>
  <c r="Y63" i="1"/>
  <c r="X63" i="1"/>
  <c r="P63" i="1"/>
  <c r="Y62" i="1"/>
  <c r="X62" i="1"/>
  <c r="P62" i="1"/>
  <c r="Y61" i="1"/>
  <c r="X61" i="1"/>
  <c r="P61" i="1"/>
  <c r="Y60" i="1"/>
  <c r="X60" i="1"/>
  <c r="P60" i="1"/>
  <c r="Y59" i="1"/>
  <c r="X59" i="1"/>
  <c r="P59" i="1"/>
  <c r="Y58" i="1"/>
  <c r="X58" i="1"/>
  <c r="P58" i="1"/>
  <c r="Y57" i="1"/>
  <c r="X57" i="1"/>
  <c r="P57" i="1"/>
  <c r="Y56" i="1"/>
  <c r="X56" i="1"/>
  <c r="P56" i="1"/>
  <c r="Y55" i="1"/>
  <c r="X55" i="1"/>
  <c r="P55" i="1"/>
  <c r="Y54" i="1"/>
  <c r="X54" i="1"/>
  <c r="P54" i="1"/>
  <c r="Y53" i="1"/>
  <c r="X53" i="1"/>
  <c r="P53" i="1"/>
  <c r="Y52" i="1"/>
  <c r="X52" i="1"/>
  <c r="P52" i="1"/>
  <c r="Y51" i="1"/>
  <c r="X51" i="1"/>
  <c r="P51" i="1"/>
  <c r="Y50" i="1"/>
  <c r="X50" i="1"/>
  <c r="P50" i="1"/>
  <c r="Y49" i="1"/>
  <c r="X49" i="1"/>
  <c r="P49" i="1"/>
  <c r="Y48" i="1"/>
  <c r="X48" i="1"/>
  <c r="P48" i="1"/>
  <c r="Y47" i="1"/>
  <c r="X47" i="1"/>
  <c r="P47" i="1"/>
  <c r="Y46" i="1"/>
  <c r="X46" i="1"/>
  <c r="P46" i="1"/>
  <c r="Y45" i="1"/>
  <c r="X45" i="1"/>
  <c r="P45" i="1"/>
  <c r="Y44" i="1"/>
  <c r="X44" i="1"/>
  <c r="P44" i="1"/>
  <c r="Y43" i="1"/>
  <c r="X43" i="1"/>
  <c r="P43" i="1"/>
  <c r="Y42" i="1"/>
  <c r="X42" i="1"/>
  <c r="P42" i="1"/>
  <c r="Y41" i="1"/>
  <c r="X41" i="1"/>
  <c r="P41" i="1"/>
  <c r="Y40" i="1"/>
  <c r="X40" i="1"/>
  <c r="P40" i="1"/>
  <c r="Y39" i="1"/>
  <c r="X39" i="1"/>
  <c r="P39" i="1"/>
  <c r="Y38" i="1"/>
  <c r="X38" i="1"/>
  <c r="P38" i="1"/>
  <c r="Y37" i="1"/>
  <c r="X37" i="1"/>
  <c r="P37" i="1"/>
  <c r="Y36" i="1"/>
  <c r="X36" i="1"/>
  <c r="P36" i="1"/>
  <c r="Y35" i="1"/>
  <c r="X35" i="1"/>
  <c r="P35" i="1"/>
  <c r="Y34" i="1"/>
  <c r="X34" i="1"/>
  <c r="P34" i="1"/>
  <c r="Y33" i="1"/>
  <c r="X33" i="1"/>
  <c r="P33" i="1"/>
  <c r="Y32" i="1"/>
  <c r="X32" i="1"/>
  <c r="P32" i="1"/>
  <c r="Y31" i="1"/>
  <c r="X31" i="1"/>
  <c r="P31" i="1"/>
  <c r="Y30" i="1"/>
  <c r="X30" i="1"/>
  <c r="P30" i="1"/>
  <c r="Y29" i="1"/>
  <c r="X29" i="1"/>
  <c r="P29" i="1"/>
  <c r="Y28" i="1"/>
  <c r="X28" i="1"/>
  <c r="P28" i="1"/>
  <c r="Y27" i="1"/>
  <c r="X27" i="1"/>
  <c r="P27" i="1"/>
  <c r="Y26" i="1"/>
  <c r="X26" i="1"/>
  <c r="P26" i="1"/>
  <c r="Y25" i="1"/>
  <c r="X25" i="1"/>
  <c r="P25" i="1"/>
  <c r="Y24" i="1"/>
  <c r="X24" i="1"/>
  <c r="P24" i="1"/>
  <c r="Y23" i="1"/>
  <c r="X23" i="1"/>
  <c r="P23" i="1"/>
  <c r="Y22" i="1"/>
  <c r="X22" i="1"/>
  <c r="P22" i="1"/>
  <c r="Y21" i="1"/>
  <c r="X21" i="1"/>
  <c r="P21" i="1"/>
  <c r="Y20" i="1"/>
  <c r="X20" i="1"/>
  <c r="P20" i="1"/>
  <c r="Y19" i="1"/>
  <c r="X19" i="1"/>
  <c r="P19" i="1"/>
  <c r="Y18" i="1"/>
  <c r="X18" i="1"/>
  <c r="P18" i="1"/>
  <c r="Y17" i="1"/>
  <c r="X17" i="1"/>
  <c r="P17" i="1"/>
  <c r="Y16" i="1"/>
  <c r="X16" i="1"/>
  <c r="P16" i="1"/>
  <c r="Y15" i="1"/>
  <c r="X15" i="1"/>
  <c r="P15" i="1"/>
  <c r="Y14" i="1"/>
  <c r="X14" i="1"/>
  <c r="P14" i="1"/>
  <c r="Y13" i="1"/>
  <c r="X13" i="1"/>
  <c r="P13" i="1"/>
  <c r="Y12" i="1"/>
  <c r="X12" i="1"/>
  <c r="P12" i="1"/>
  <c r="Y11" i="1"/>
  <c r="X11" i="1"/>
  <c r="P11" i="1"/>
  <c r="Y10" i="1"/>
  <c r="X10" i="1"/>
  <c r="P10" i="1"/>
  <c r="Y9" i="1"/>
  <c r="X9" i="1"/>
  <c r="P9" i="1"/>
  <c r="Y8" i="1"/>
  <c r="X8" i="1"/>
  <c r="P8" i="1"/>
  <c r="Y7" i="1"/>
  <c r="X7" i="1"/>
  <c r="P7" i="1"/>
  <c r="Y6" i="1"/>
  <c r="X6" i="1"/>
  <c r="P6" i="1"/>
  <c r="Y5" i="1"/>
  <c r="X5" i="1"/>
  <c r="P5" i="1"/>
  <c r="Y4" i="1"/>
  <c r="X4" i="1"/>
  <c r="P4" i="1"/>
  <c r="Y3" i="1"/>
  <c r="X3" i="1"/>
  <c r="P3" i="1"/>
  <c r="P2" i="1"/>
  <c r="W2" i="1" l="1"/>
  <c r="W99" i="1"/>
  <c r="W97" i="1"/>
  <c r="W95" i="1"/>
  <c r="W93" i="1"/>
  <c r="W91" i="1"/>
  <c r="W89" i="1"/>
  <c r="W87" i="1"/>
  <c r="W85" i="1"/>
  <c r="W83" i="1"/>
  <c r="W81" i="1"/>
  <c r="W79" i="1"/>
  <c r="W77" i="1"/>
  <c r="W75" i="1"/>
  <c r="W73" i="1"/>
  <c r="W71" i="1"/>
  <c r="W69" i="1"/>
  <c r="W67" i="1"/>
  <c r="W65" i="1"/>
  <c r="W63" i="1"/>
  <c r="W61" i="1"/>
  <c r="W59" i="1"/>
  <c r="W57" i="1"/>
  <c r="W55" i="1"/>
  <c r="W53" i="1"/>
  <c r="W51" i="1"/>
  <c r="W49" i="1"/>
  <c r="W47" i="1"/>
  <c r="W45" i="1"/>
  <c r="W43" i="1"/>
  <c r="W41" i="1"/>
  <c r="W39" i="1"/>
  <c r="W37" i="1"/>
  <c r="W35" i="1"/>
  <c r="W33" i="1"/>
  <c r="W31" i="1"/>
  <c r="W29" i="1"/>
  <c r="W27" i="1"/>
  <c r="W25" i="1"/>
  <c r="W23" i="1"/>
  <c r="W21" i="1"/>
  <c r="W19" i="1"/>
  <c r="W17" i="1"/>
  <c r="W15" i="1"/>
  <c r="W13" i="1"/>
  <c r="W11" i="1"/>
  <c r="W9" i="1"/>
  <c r="W7" i="1"/>
  <c r="W5" i="1"/>
  <c r="W3" i="1"/>
  <c r="W100" i="1"/>
  <c r="W98" i="1"/>
  <c r="W96" i="1"/>
  <c r="W94" i="1"/>
  <c r="W92" i="1"/>
  <c r="W90" i="1"/>
  <c r="W88" i="1"/>
  <c r="W86" i="1"/>
  <c r="W84" i="1"/>
  <c r="W82" i="1"/>
  <c r="W80" i="1"/>
  <c r="W78" i="1"/>
  <c r="W76" i="1"/>
  <c r="W74" i="1"/>
  <c r="W72" i="1"/>
  <c r="W70" i="1"/>
  <c r="W68" i="1"/>
  <c r="W66" i="1"/>
  <c r="W64" i="1"/>
  <c r="W62" i="1"/>
  <c r="W60" i="1"/>
  <c r="W58" i="1"/>
  <c r="W56" i="1"/>
  <c r="W54" i="1"/>
  <c r="W52" i="1"/>
  <c r="W50" i="1"/>
  <c r="W48" i="1"/>
  <c r="W46" i="1"/>
  <c r="W44" i="1"/>
  <c r="W42" i="1"/>
  <c r="W40" i="1"/>
  <c r="W38" i="1"/>
  <c r="W36" i="1"/>
  <c r="W34" i="1"/>
  <c r="W32" i="1"/>
  <c r="W30" i="1"/>
  <c r="W28" i="1"/>
  <c r="W26" i="1"/>
  <c r="W24" i="1"/>
  <c r="W22" i="1"/>
  <c r="W20" i="1"/>
  <c r="W18" i="1"/>
  <c r="W16" i="1"/>
  <c r="W14" i="1"/>
  <c r="W12" i="1"/>
  <c r="W10" i="1"/>
  <c r="W8" i="1"/>
  <c r="W6" i="1"/>
  <c r="W4" i="1"/>
</calcChain>
</file>

<file path=xl/sharedStrings.xml><?xml version="1.0" encoding="utf-8"?>
<sst xmlns="http://schemas.openxmlformats.org/spreadsheetml/2006/main" count="828" uniqueCount="221">
  <si>
    <t xml:space="preserve"> </t>
  </si>
  <si>
    <t>Fellowship</t>
  </si>
  <si>
    <t>SKIP unless you chose "Other" in previous column.                                                                                       Type Remit to Address - #, street name, city, state, zip code</t>
  </si>
  <si>
    <t>Fellowship Type (Hidden)</t>
  </si>
  <si>
    <t>Due Date (Hidden)</t>
  </si>
  <si>
    <t>Post Date (Hidden)</t>
  </si>
  <si>
    <t>Amount 2 (Hidden)</t>
  </si>
  <si>
    <t>Amount 3 (Hidden)</t>
  </si>
  <si>
    <t>Credit Account (Hidden)</t>
  </si>
  <si>
    <t>1-20200-00000</t>
  </si>
  <si>
    <t>Attribute Fellowship within U.S. (Hidden)</t>
  </si>
  <si>
    <t>Attribute Fellowship Type (Hidden)</t>
  </si>
  <si>
    <t>Fellowship within U.S.</t>
  </si>
  <si>
    <t>Fellowship Type</t>
  </si>
  <si>
    <t>PICK LIST</t>
  </si>
  <si>
    <t>52602-UG Fellowship AY</t>
  </si>
  <si>
    <t>52516-UG Fellowship Travel</t>
  </si>
  <si>
    <t>52515-UG Fellowship Summer</t>
  </si>
  <si>
    <t>52650-Grad Fellowship AY</t>
  </si>
  <si>
    <t>52616-Grad Fellowship Travel</t>
  </si>
  <si>
    <t>52615-Grad Fellowship Summer</t>
  </si>
  <si>
    <t>52506-Off Campus Scholarships</t>
  </si>
  <si>
    <t>52505-Student Awards &amp; Prizes</t>
  </si>
  <si>
    <t>Grad</t>
  </si>
  <si>
    <t>PICK LIST - Grad</t>
  </si>
  <si>
    <t>PICK LIST -UG</t>
  </si>
  <si>
    <t>UG</t>
  </si>
  <si>
    <t>Student Type</t>
  </si>
  <si>
    <t>Funds</t>
  </si>
  <si>
    <t>Dept</t>
  </si>
  <si>
    <t>00001 - Anthropology</t>
  </si>
  <si>
    <t>00002 - General Studies</t>
  </si>
  <si>
    <t>00003 - Biology</t>
  </si>
  <si>
    <t>00004 - Chemistry</t>
  </si>
  <si>
    <t>00005 - Classical Archaeology</t>
  </si>
  <si>
    <t>00006 - Economics</t>
  </si>
  <si>
    <t>00008 - English</t>
  </si>
  <si>
    <t>00009 - French</t>
  </si>
  <si>
    <t>00010 - Geology</t>
  </si>
  <si>
    <t>00011 - German</t>
  </si>
  <si>
    <t>00013 - History</t>
  </si>
  <si>
    <t>00014 - Classics</t>
  </si>
  <si>
    <t>00015 - History of Art</t>
  </si>
  <si>
    <t>00016 - Film Studies</t>
  </si>
  <si>
    <t>00017 - Italian</t>
  </si>
  <si>
    <t>00019 - Mathematics</t>
  </si>
  <si>
    <t>00020 - Computer Sciences</t>
  </si>
  <si>
    <t>00022 - Philosophy</t>
  </si>
  <si>
    <t>00023 - Physics</t>
  </si>
  <si>
    <t>00024 - Political Science</t>
  </si>
  <si>
    <t>00025 - Psychology</t>
  </si>
  <si>
    <t>00026 - Russian</t>
  </si>
  <si>
    <t>00027 - Sociology</t>
  </si>
  <si>
    <t>00028 - Spanish</t>
  </si>
  <si>
    <t>00029 - Aquatics</t>
  </si>
  <si>
    <t>00030 - Fitness Center</t>
  </si>
  <si>
    <t>00031 - Athletics &amp; P.E.</t>
  </si>
  <si>
    <t>00032 - Social Work Administration</t>
  </si>
  <si>
    <t>00037 - Cities, Growth &amp; Structure of</t>
  </si>
  <si>
    <t>00041 - Theater</t>
  </si>
  <si>
    <t>00042 - Creative Writing</t>
  </si>
  <si>
    <t>00043 - Music Bi-Co</t>
  </si>
  <si>
    <t>00044 - Dance</t>
  </si>
  <si>
    <t>00045 - Performing Arts Series</t>
  </si>
  <si>
    <t>00047 - Mellon Post Doc in Humanities</t>
  </si>
  <si>
    <t>00052 - Continuing Education</t>
  </si>
  <si>
    <t>00053 - Health Professions</t>
  </si>
  <si>
    <t>00054 - McBride Scholars</t>
  </si>
  <si>
    <t>00055 - Pre-Freshmn Summer Program</t>
  </si>
  <si>
    <t>00058 - Africana Studies</t>
  </si>
  <si>
    <t>00060 - Social Work Ctr for Child &amp; Fam Wellbeing</t>
  </si>
  <si>
    <t>00062 - Center, Katherine Houghton Hepburn</t>
  </si>
  <si>
    <t>00065 - Social Work Continuing Education</t>
  </si>
  <si>
    <t>00066 - Center for Social Sciences</t>
  </si>
  <si>
    <t>00067 - Center for Intern'al Studies</t>
  </si>
  <si>
    <t>00068 - Center for Science in Society</t>
  </si>
  <si>
    <t>00069 - Center for Visual Culture</t>
  </si>
  <si>
    <t>00072 - UG Summer Science Research Program</t>
  </si>
  <si>
    <t>00073 - Education Program</t>
  </si>
  <si>
    <t>00076 - Comparative Lit</t>
  </si>
  <si>
    <t>00079 - Writing Center</t>
  </si>
  <si>
    <t>00081 - Graduate Grp in Arch, Classics, HART</t>
  </si>
  <si>
    <t>00095 - Provost Academic Enhancement</t>
  </si>
  <si>
    <t>00098 - Provost Faculty Startup</t>
  </si>
  <si>
    <t>00099 - Provost Academic Contingency</t>
  </si>
  <si>
    <t>00127 - Friends Of Library</t>
  </si>
  <si>
    <t>00200 - Goodhart</t>
  </si>
  <si>
    <t>00220 - Provost Faculty Awards and Grants</t>
  </si>
  <si>
    <t>00230 - Undergraduate Dean</t>
  </si>
  <si>
    <t>00231 - GSAS Administration</t>
  </si>
  <si>
    <t>00232 - Social Work Dean</t>
  </si>
  <si>
    <t>00243 - Faculty Secretaries Dalton</t>
  </si>
  <si>
    <t>00248 - Environmental Studies</t>
  </si>
  <si>
    <t>00250 - Sherman Fairchild Proj.26652</t>
  </si>
  <si>
    <t>00252 - Machine&amp;Instrument Shops</t>
  </si>
  <si>
    <t>00254 - Radiation Safety</t>
  </si>
  <si>
    <t>00256 - Social Work NELI</t>
  </si>
  <si>
    <t>00259 - Faculty Secretaries Science</t>
  </si>
  <si>
    <t>00267 - Provost Program Evaluation</t>
  </si>
  <si>
    <t>00268 - Provost Curriculum Develop</t>
  </si>
  <si>
    <t>00276 - Provost Special Lectures</t>
  </si>
  <si>
    <t>00277 - Academic Prizes</t>
  </si>
  <si>
    <t>00278 - Class of 1902 Lecture</t>
  </si>
  <si>
    <t>00285 - Provost Grants Administration</t>
  </si>
  <si>
    <t>00290 - Peer Mentoring and Instruction</t>
  </si>
  <si>
    <t>00305 - U/G Asst Deans</t>
  </si>
  <si>
    <t>00306 - GSAS Student Services</t>
  </si>
  <si>
    <t>00310 - Health Center</t>
  </si>
  <si>
    <t>00311 - Registrar's Office</t>
  </si>
  <si>
    <t>00313 - Career Development</t>
  </si>
  <si>
    <t>00320 - Student Life Office</t>
  </si>
  <si>
    <t>00321 - Student Activities</t>
  </si>
  <si>
    <t>00322 - Student Life Progrmg</t>
  </si>
  <si>
    <t>00323 - International Programs</t>
  </si>
  <si>
    <t>00325 - Customs Week</t>
  </si>
  <si>
    <t>00328 - Access Services</t>
  </si>
  <si>
    <t>00329 - U/G Student Travel</t>
  </si>
  <si>
    <t>00335 - Residential Life</t>
  </si>
  <si>
    <t>00340 - Campus Center Activs</t>
  </si>
  <si>
    <t>00341 - Office of Civic Engagement</t>
  </si>
  <si>
    <t>00425 - Undergrad. Financial Aid</t>
  </si>
  <si>
    <t>00427 - UG Deans Fellowships</t>
  </si>
  <si>
    <t>00430 - Mellon Min.Ug(26245)</t>
  </si>
  <si>
    <t>00450 - GSAS Financial Aid</t>
  </si>
  <si>
    <t>00475 - Social Work Financial Aid</t>
  </si>
  <si>
    <t>00499 - Fin.Aid-Misc/Other</t>
  </si>
  <si>
    <t>PICK LIST - Grad AY</t>
  </si>
  <si>
    <t>PICK LIST -UG AY</t>
  </si>
  <si>
    <t>Fall 2018</t>
  </si>
  <si>
    <t>Spring 2019</t>
  </si>
  <si>
    <t>Term code</t>
  </si>
  <si>
    <t>Term</t>
  </si>
  <si>
    <t>Month</t>
  </si>
  <si>
    <t>January</t>
  </si>
  <si>
    <t>February</t>
  </si>
  <si>
    <t>March</t>
  </si>
  <si>
    <t>April</t>
  </si>
  <si>
    <t>May</t>
  </si>
  <si>
    <t>June</t>
  </si>
  <si>
    <t>July</t>
  </si>
  <si>
    <t>August</t>
  </si>
  <si>
    <t>September</t>
  </si>
  <si>
    <t>October</t>
  </si>
  <si>
    <t>November</t>
  </si>
  <si>
    <t>December</t>
  </si>
  <si>
    <t>Fellowship Semester 
(choose from pick list)</t>
  </si>
  <si>
    <t>UG/Grad student (choose from pick list)</t>
  </si>
  <si>
    <t>Check Date
(auto populated)</t>
  </si>
  <si>
    <t>Payment Month (choose from pick list)</t>
  </si>
  <si>
    <t>Fund 
(choose from pick list)</t>
  </si>
  <si>
    <t>Account Code
(choose from pick list)</t>
  </si>
  <si>
    <t>Dept #
(Enter 5-digits)</t>
  </si>
  <si>
    <t>7-Digit BMC ID Number (Enter number)</t>
  </si>
  <si>
    <t>Invoice Description - 60 character limit (Enter description)</t>
  </si>
  <si>
    <t>Project ID 
(Enter 5-digits)</t>
  </si>
  <si>
    <r>
      <t xml:space="preserve">Was activity performed </t>
    </r>
    <r>
      <rPr>
        <b/>
        <u/>
        <sz val="10"/>
        <rFont val="Times New Roman"/>
        <family val="1"/>
      </rPr>
      <t>inside</t>
    </r>
    <r>
      <rPr>
        <b/>
        <sz val="10"/>
        <rFont val="Times New Roman"/>
        <family val="1"/>
      </rPr>
      <t xml:space="preserve"> the US? 
(choose from pick list)</t>
    </r>
  </si>
  <si>
    <t>Fellowship Amount (Enter $ Amount)</t>
  </si>
  <si>
    <t>Remit to Address Type 
(choose from pick list)</t>
  </si>
  <si>
    <t>Account number (hidden)</t>
  </si>
  <si>
    <t>Invoice Number (hidden)</t>
  </si>
  <si>
    <t>Awards and Prizes</t>
  </si>
  <si>
    <t>(STOP)</t>
  </si>
  <si>
    <t>Student Name (Enter Last Name,First Name)</t>
  </si>
  <si>
    <t>Attribute Awarded Fellowship Term (Hidden)</t>
  </si>
  <si>
    <t>Awarded Fellowship Term</t>
  </si>
  <si>
    <t>Attribute 1042S Fellowship Term (Hidden)</t>
  </si>
  <si>
    <t>1042S Fellowship Term</t>
  </si>
  <si>
    <t>Attribute Description Awarded Fellowship Term (Hidden)</t>
  </si>
  <si>
    <t>1. Completion of Spreadsheet</t>
  </si>
  <si>
    <t>a. Open the Fellowship one-time payment request located on the Finance website.</t>
  </si>
  <si>
    <t xml:space="preserve">b. Save the spreadsheet as “1 pymt Requests MTH YR”.  Instead of MTH/YR type the name of the payment month and year the fellowships will be paid. </t>
  </si>
  <si>
    <t>c. Sort your paperwork used to enter the fellowship data according to common denominators – for example, UG vs Grad, fellowship semester, all payments to a specific account code and/or department # and/or project ID.</t>
  </si>
  <si>
    <t>2. Submission of Spreadsheet</t>
  </si>
  <si>
    <t xml:space="preserve">a. Email spreadsheet to accountspayable@brynmawr.edu and if you are not the AP authorized signer(s) for all charged budgets, copy the AP authorized signer(s).  If projects 21XXX or 4XXXX are charged on any row of the spreadsheet copy the Director of Sponsored Research, Nona Smith.  </t>
  </si>
  <si>
    <t>3. Direct Deposit Information</t>
  </si>
  <si>
    <t>f. Save completed spreadsheet.</t>
  </si>
  <si>
    <t xml:space="preserve">e. You can copy and paste data that repeats.  Once you have entered the first row of the spreadsheet copy and paste the data to all other rows.  </t>
  </si>
  <si>
    <r>
      <t xml:space="preserve">d. Following the instructions on the spreadsheet, enter the data for each fellowship to be paid for the next month.  All fellowships entered on a single spreadsheet must have the same </t>
    </r>
    <r>
      <rPr>
        <i/>
        <sz val="12"/>
        <color theme="1"/>
        <rFont val="Times New Roman"/>
        <family val="1"/>
      </rPr>
      <t xml:space="preserve">Payment Month </t>
    </r>
    <r>
      <rPr>
        <sz val="12"/>
        <color theme="1"/>
        <rFont val="Times New Roman"/>
        <family val="1"/>
      </rPr>
      <t xml:space="preserve">(see column on spreadsheet). </t>
    </r>
  </si>
  <si>
    <r>
      <t xml:space="preserve">b. The email must contain the following sentence:  </t>
    </r>
    <r>
      <rPr>
        <b/>
        <i/>
        <sz val="12"/>
        <color theme="1"/>
        <rFont val="Times New Roman"/>
        <family val="1"/>
      </rPr>
      <t>“I attest that the payment requests on the attached spreadsheet are not for services (past, present, or future) to be performed for the College”.</t>
    </r>
  </si>
  <si>
    <t>a. Students who are also employees of the College are paid by direct deposit according to the information in their Payroll record.  Students who are not employees of the college may be paid by direct deposit or check.  If they submitted a Direct Deposit Authorization form in the past they will be paid by direct deposit and if they have not they will be paid by check.  If a Student would like to be paid by direct deposit in the future or has a bank change they should complete a new Direct Deposit Authorization form and submit to the Controller’s office.</t>
  </si>
  <si>
    <t>Summer 2019</t>
  </si>
  <si>
    <t>Fall 2019</t>
  </si>
  <si>
    <t>Spring 2020</t>
  </si>
  <si>
    <t>Summer 2020</t>
  </si>
  <si>
    <t>Fall 2020</t>
  </si>
  <si>
    <t>Spring 2021</t>
  </si>
  <si>
    <t>Summer 2021</t>
  </si>
  <si>
    <t>Fall 2021</t>
  </si>
  <si>
    <t>Spring 2022</t>
  </si>
  <si>
    <t>Summer 2022</t>
  </si>
  <si>
    <t>Fall 2022</t>
  </si>
  <si>
    <t>Spring 2023</t>
  </si>
  <si>
    <t>Summer 2023</t>
  </si>
  <si>
    <t>Fall 2023</t>
  </si>
  <si>
    <t>00021 - BioChemistry</t>
  </si>
  <si>
    <t>00033 - Peace and Conflict Studies</t>
  </si>
  <si>
    <t>00035 - Museum Studies</t>
  </si>
  <si>
    <t>00036 - Arabic</t>
  </si>
  <si>
    <t>00038 - Hebrew and Judaic Studies</t>
  </si>
  <si>
    <t>00039 - Middle East Studies</t>
  </si>
  <si>
    <t>00050 - Health Studies Bi-Co</t>
  </si>
  <si>
    <t>00059 - International Studies</t>
  </si>
  <si>
    <t>00064 - Gender and Sexuality Studies</t>
  </si>
  <si>
    <t>00070 - East Asian Studies (EALC)</t>
  </si>
  <si>
    <t>00078 - Emily Balch Seminars (ESEM)</t>
  </si>
  <si>
    <t>00080 - LAILS (Latin American, Iberian and Latina/o Studies)</t>
  </si>
  <si>
    <t>00082 - 360 Program</t>
  </si>
  <si>
    <t>00083 - Avignon Summer Program</t>
  </si>
  <si>
    <t>00145 - Tri College Libraries</t>
  </si>
  <si>
    <t>00204 - Science Support Services</t>
  </si>
  <si>
    <t>00265 - Faculty Secretaries Language, History, Philosophy</t>
  </si>
  <si>
    <t>00297 - Faculty Secretaries Art, Archaology, Cities, Gender</t>
  </si>
  <si>
    <t>00301 - Enrollment</t>
  </si>
  <si>
    <t>00307 - Social Work Field Education</t>
  </si>
  <si>
    <t>00312 - Pensby Center</t>
  </si>
  <si>
    <t>00317 - UG Deans Contingency</t>
  </si>
  <si>
    <t>00319 - Center for Leadership Innovation &amp; LA</t>
  </si>
  <si>
    <t>00327 - Science Posse</t>
  </si>
  <si>
    <t>00330 - Dean’s Fund for Equity and Inclusion</t>
  </si>
  <si>
    <t>c.  If applicable, attach required Citizenship documentation for each student.</t>
  </si>
  <si>
    <t>d. The fellowship will be processed and paid the first Monday of the following month after it is audited and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</si>
</sst>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mm/dd/yy;@"/>
    <numFmt numFmtId="165" formatCode="0000000"/>
    <numFmt numFmtId="166" formatCode="0000\-00000"/>
    <numFmt numFmtId="167" formatCode="0\-00000\-00000"/>
    <numFmt numFmtId="168" formatCode="00000"/>
    <numFmt numFmtId="169" formatCode="0000"/>
  </numFmts>
  <fonts count="11" x14ac:knownFonts="1">
    <font>
      <sz val="11"/>
      <color theme="1"/>
      <name val="Calibri"/>
      <family val="2"/>
      <scheme val="minor"/>
    </font>
    <font>
      <b/>
      <sz val="10"/>
      <name val="Times New Roman"/>
      <family val="1"/>
    </font>
    <font>
      <sz val="10"/>
      <name val="Times New Roman"/>
      <family val="1"/>
    </font>
    <font>
      <b/>
      <u/>
      <sz val="10"/>
      <name val="Times New Roman"/>
      <family val="1"/>
    </font>
    <font>
      <sz val="10"/>
      <color theme="1"/>
      <name val="Times New Roman"/>
      <family val="1"/>
    </font>
    <font>
      <b/>
      <sz val="10"/>
      <name val="MS Sans Serif"/>
      <family val="2"/>
    </font>
    <font>
      <sz val="11"/>
      <name val="Calibri"/>
      <family val="2"/>
      <scheme val="minor"/>
    </font>
    <font>
      <sz val="12"/>
      <color theme="1"/>
      <name val="Times New Roman"/>
      <family val="1"/>
    </font>
    <font>
      <i/>
      <sz val="12"/>
      <color theme="1"/>
      <name val="Times New Roman"/>
      <family val="1"/>
    </font>
    <font>
      <b/>
      <u/>
      <sz val="12"/>
      <color theme="1"/>
      <name val="Times New Roman"/>
      <family val="1"/>
    </font>
    <font>
      <b/>
      <i/>
      <sz val="12"/>
      <color theme="1"/>
      <name val="Times New Roman"/>
      <family val="1"/>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55">
    <xf numFmtId="0" fontId="0" fillId="0" borderId="0" xfId="0"/>
    <xf numFmtId="165" fontId="4" fillId="0" borderId="0" xfId="0" applyNumberFormat="1" applyFont="1" applyProtection="1">
      <protection locked="0"/>
    </xf>
    <xf numFmtId="166" fontId="4" fillId="0" borderId="0" xfId="0" applyNumberFormat="1" applyFont="1" applyProtection="1">
      <protection locked="0"/>
    </xf>
    <xf numFmtId="167" fontId="4" fillId="0" borderId="0" xfId="0" applyNumberFormat="1" applyFont="1" applyProtection="1">
      <protection locked="0"/>
    </xf>
    <xf numFmtId="168" fontId="4" fillId="0" borderId="0" xfId="0" applyNumberFormat="1" applyFont="1" applyProtection="1">
      <protection locked="0"/>
    </xf>
    <xf numFmtId="0" fontId="4" fillId="0" borderId="0" xfId="0" applyFont="1" applyProtection="1">
      <protection locked="0"/>
    </xf>
    <xf numFmtId="0" fontId="4" fillId="0" borderId="0" xfId="0" applyFont="1"/>
    <xf numFmtId="0" fontId="4" fillId="2" borderId="0" xfId="0" applyFont="1" applyFill="1"/>
    <xf numFmtId="165" fontId="1" fillId="0" borderId="1" xfId="0" applyNumberFormat="1" applyFont="1" applyBorder="1" applyAlignment="1" applyProtection="1">
      <alignment horizontal="center" wrapText="1"/>
    </xf>
    <xf numFmtId="49" fontId="1" fillId="0" borderId="1" xfId="0" applyNumberFormat="1" applyFont="1" applyBorder="1" applyAlignment="1" applyProtection="1">
      <alignment horizontal="center" wrapText="1"/>
    </xf>
    <xf numFmtId="164" fontId="1" fillId="0" borderId="1" xfId="0" applyNumberFormat="1" applyFont="1" applyBorder="1" applyAlignment="1" applyProtection="1">
      <alignment horizontal="center" wrapText="1"/>
    </xf>
    <xf numFmtId="166" fontId="1" fillId="0" borderId="1" xfId="0" applyNumberFormat="1" applyFont="1" applyBorder="1" applyAlignment="1" applyProtection="1">
      <alignment horizontal="center" wrapText="1"/>
    </xf>
    <xf numFmtId="167" fontId="1" fillId="0" borderId="1" xfId="0" applyNumberFormat="1" applyFont="1" applyFill="1" applyBorder="1" applyAlignment="1" applyProtection="1">
      <alignment horizontal="center" wrapText="1"/>
    </xf>
    <xf numFmtId="168" fontId="1" fillId="0" borderId="1" xfId="0" applyNumberFormat="1" applyFont="1" applyBorder="1" applyAlignment="1" applyProtection="1">
      <alignment horizontal="center" wrapText="1"/>
    </xf>
    <xf numFmtId="40" fontId="1" fillId="0" borderId="1" xfId="0" applyNumberFormat="1" applyFont="1" applyBorder="1" applyAlignment="1" applyProtection="1">
      <alignment horizontal="center" wrapText="1"/>
    </xf>
    <xf numFmtId="0" fontId="2" fillId="2" borderId="0" xfId="0" applyFont="1" applyFill="1" applyAlignment="1" applyProtection="1">
      <alignment horizontal="center" wrapText="1"/>
    </xf>
    <xf numFmtId="0" fontId="2" fillId="0" borderId="0" xfId="0" applyFont="1" applyAlignment="1" applyProtection="1">
      <alignment horizontal="center" wrapText="1"/>
    </xf>
    <xf numFmtId="49" fontId="4" fillId="0" borderId="0" xfId="0" applyNumberFormat="1" applyFont="1" applyAlignment="1" applyProtection="1">
      <alignment wrapText="1"/>
      <protection locked="0"/>
    </xf>
    <xf numFmtId="0" fontId="5" fillId="3" borderId="0" xfId="0" applyFont="1" applyFill="1"/>
    <xf numFmtId="0" fontId="6" fillId="0" borderId="0" xfId="0" applyFont="1"/>
    <xf numFmtId="0" fontId="1" fillId="0" borderId="1" xfId="0" applyNumberFormat="1" applyFont="1" applyBorder="1" applyAlignment="1" applyProtection="1">
      <alignment horizontal="center" wrapText="1"/>
    </xf>
    <xf numFmtId="0" fontId="4" fillId="0" borderId="0" xfId="0" applyNumberFormat="1" applyFont="1" applyProtection="1">
      <protection locked="0"/>
    </xf>
    <xf numFmtId="169" fontId="0" fillId="0" borderId="0" xfId="0" applyNumberFormat="1"/>
    <xf numFmtId="0" fontId="0" fillId="0" borderId="1" xfId="0" applyBorder="1"/>
    <xf numFmtId="0" fontId="0" fillId="0" borderId="1" xfId="0" applyBorder="1" applyAlignment="1">
      <alignment horizontal="center"/>
    </xf>
    <xf numFmtId="169" fontId="0" fillId="0" borderId="0" xfId="0" applyNumberFormat="1" applyAlignment="1">
      <alignment horizontal="center"/>
    </xf>
    <xf numFmtId="14" fontId="0" fillId="0" borderId="0" xfId="0" applyNumberFormat="1"/>
    <xf numFmtId="164" fontId="4" fillId="4" borderId="0" xfId="0" applyNumberFormat="1" applyFont="1" applyFill="1" applyProtection="1"/>
    <xf numFmtId="0" fontId="4" fillId="0" borderId="0" xfId="0" applyNumberFormat="1" applyFont="1" applyAlignment="1" applyProtection="1">
      <alignment horizontal="center"/>
      <protection locked="0"/>
    </xf>
    <xf numFmtId="49" fontId="4" fillId="0" borderId="0" xfId="0" applyNumberFormat="1" applyFont="1" applyProtection="1">
      <protection locked="0"/>
    </xf>
    <xf numFmtId="164" fontId="4" fillId="0" borderId="0" xfId="0" applyNumberFormat="1" applyFont="1" applyProtection="1"/>
    <xf numFmtId="8" fontId="1" fillId="0" borderId="1" xfId="0" applyNumberFormat="1" applyFont="1" applyBorder="1" applyAlignment="1" applyProtection="1">
      <alignment horizontal="center" wrapText="1"/>
    </xf>
    <xf numFmtId="8" fontId="4" fillId="0" borderId="0" xfId="0" applyNumberFormat="1" applyFont="1" applyProtection="1">
      <protection locked="0"/>
    </xf>
    <xf numFmtId="166" fontId="1" fillId="0" borderId="1" xfId="0" applyNumberFormat="1" applyFont="1" applyFill="1" applyBorder="1" applyAlignment="1" applyProtection="1">
      <alignment horizontal="center" wrapText="1"/>
    </xf>
    <xf numFmtId="167" fontId="4" fillId="0" borderId="0" xfId="0" applyNumberFormat="1" applyFont="1" applyFill="1" applyProtection="1"/>
    <xf numFmtId="166" fontId="4" fillId="0" borderId="0" xfId="0" applyNumberFormat="1" applyFont="1" applyFill="1" applyProtection="1">
      <protection locked="0"/>
    </xf>
    <xf numFmtId="167" fontId="4" fillId="0" borderId="0" xfId="0" applyNumberFormat="1" applyFont="1" applyFill="1" applyProtection="1">
      <protection locked="0"/>
    </xf>
    <xf numFmtId="40" fontId="1" fillId="0" borderId="1" xfId="0" applyNumberFormat="1" applyFont="1" applyFill="1" applyBorder="1" applyAlignment="1" applyProtection="1">
      <alignment horizontal="center" wrapText="1"/>
    </xf>
    <xf numFmtId="49" fontId="1" fillId="0" borderId="1" xfId="0" applyNumberFormat="1" applyFont="1" applyFill="1" applyBorder="1" applyAlignment="1" applyProtection="1">
      <alignment horizontal="center" wrapText="1"/>
    </xf>
    <xf numFmtId="164" fontId="1" fillId="0" borderId="1" xfId="0" applyNumberFormat="1" applyFont="1" applyFill="1" applyBorder="1" applyAlignment="1" applyProtection="1">
      <alignment horizontal="center" wrapText="1"/>
    </xf>
    <xf numFmtId="0" fontId="4" fillId="0" borderId="0" xfId="0" applyFont="1" applyFill="1" applyProtection="1">
      <protection locked="0"/>
    </xf>
    <xf numFmtId="49" fontId="4" fillId="0" borderId="0" xfId="0" applyNumberFormat="1" applyFont="1" applyFill="1" applyProtection="1">
      <protection locked="0"/>
    </xf>
    <xf numFmtId="40" fontId="4" fillId="0" borderId="0" xfId="0" applyNumberFormat="1" applyFont="1" applyFill="1"/>
    <xf numFmtId="164" fontId="4" fillId="0" borderId="0" xfId="0" applyNumberFormat="1" applyFont="1" applyFill="1"/>
    <xf numFmtId="0" fontId="4" fillId="0" borderId="0" xfId="0" applyFont="1" applyFill="1"/>
    <xf numFmtId="166" fontId="4" fillId="0" borderId="0" xfId="0" applyNumberFormat="1" applyFont="1" applyFill="1" applyProtection="1"/>
    <xf numFmtId="0" fontId="4" fillId="0" borderId="0" xfId="0" applyFont="1" applyFill="1" applyProtection="1"/>
    <xf numFmtId="164" fontId="0" fillId="0" borderId="0" xfId="0" applyNumberFormat="1" applyFill="1" applyProtection="1"/>
    <xf numFmtId="40" fontId="4" fillId="0" borderId="0" xfId="0" applyNumberFormat="1" applyFont="1" applyFill="1" applyProtection="1"/>
    <xf numFmtId="49" fontId="4" fillId="0" borderId="0" xfId="0" applyNumberFormat="1" applyFont="1" applyAlignment="1" applyProtection="1">
      <protection locked="0"/>
    </xf>
    <xf numFmtId="0" fontId="1" fillId="0" borderId="1" xfId="0" applyNumberFormat="1" applyFont="1" applyFill="1" applyBorder="1" applyAlignment="1" applyProtection="1">
      <alignment horizontal="center" wrapText="1"/>
    </xf>
    <xf numFmtId="0" fontId="9" fillId="0" borderId="0" xfId="0" applyFont="1" applyAlignment="1" applyProtection="1">
      <alignment horizontal="left" vertical="center" wrapText="1"/>
    </xf>
    <xf numFmtId="0" fontId="0" fillId="0" borderId="0" xfId="0" applyProtection="1"/>
    <xf numFmtId="0" fontId="7" fillId="0" borderId="0" xfId="0" applyFont="1" applyAlignment="1" applyProtection="1">
      <alignment vertical="center" wrapText="1"/>
    </xf>
    <xf numFmtId="0" fontId="7" fillId="0" borderId="0" xfId="0" applyFont="1" applyAlignment="1" applyProtection="1">
      <alignment horizontal="left" vertical="center" wrapText="1"/>
    </xf>
  </cellXfs>
  <cellStyles count="1">
    <cellStyle name="Normal" xfId="0" builtinId="0"/>
  </cellStyles>
  <dxfs count="1">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00"/>
  <sheetViews>
    <sheetView tabSelected="1" zoomScale="80" zoomScaleNormal="80" workbookViewId="0">
      <pane ySplit="1" topLeftCell="A2" activePane="bottomLeft" state="frozen"/>
      <selection pane="bottomLeft" activeCell="A2" sqref="A2"/>
    </sheetView>
  </sheetViews>
  <sheetFormatPr defaultRowHeight="12.75" x14ac:dyDescent="0.2"/>
  <cols>
    <col min="1" max="1" width="8.85546875" style="1" customWidth="1"/>
    <col min="2" max="2" width="19.85546875" style="17" customWidth="1"/>
    <col min="3" max="3" width="9.7109375" style="2" customWidth="1"/>
    <col min="4" max="4" width="12.7109375" style="5" customWidth="1"/>
    <col min="5" max="5" width="22.28515625" style="17" customWidth="1"/>
    <col min="6" max="6" width="9.85546875" style="17" bestFit="1" customWidth="1"/>
    <col min="7" max="7" width="11" style="30" customWidth="1"/>
    <col min="8" max="8" width="8.140625" style="21" customWidth="1"/>
    <col min="9" max="9" width="19.42578125" style="3" customWidth="1"/>
    <col min="10" max="10" width="7.85546875" style="4" customWidth="1"/>
    <col min="11" max="11" width="7.5703125" style="4" customWidth="1"/>
    <col min="12" max="12" width="11.42578125" style="32" customWidth="1"/>
    <col min="13" max="13" width="11.42578125" style="5" customWidth="1"/>
    <col min="14" max="14" width="10.7109375" style="5" customWidth="1"/>
    <col min="15" max="15" width="45" style="29" customWidth="1"/>
    <col min="16" max="16" width="14.28515625" style="36" hidden="1" customWidth="1"/>
    <col min="17" max="17" width="18.140625" style="35" hidden="1" customWidth="1"/>
    <col min="18" max="18" width="23.140625" style="40" hidden="1" customWidth="1"/>
    <col min="19" max="19" width="20.28515625" style="40" hidden="1" customWidth="1"/>
    <col min="20" max="20" width="18.42578125" style="40" hidden="1" customWidth="1"/>
    <col min="21" max="21" width="18.42578125" style="41" hidden="1" customWidth="1"/>
    <col min="22" max="22" width="10.28515625" style="43" hidden="1" customWidth="1"/>
    <col min="23" max="23" width="10.7109375" style="43" hidden="1" customWidth="1"/>
    <col min="24" max="24" width="9.5703125" style="42" hidden="1" customWidth="1"/>
    <col min="25" max="25" width="10.28515625" style="42" hidden="1" customWidth="1"/>
    <col min="26" max="26" width="15.42578125" style="44" hidden="1" customWidth="1"/>
    <col min="27" max="27" width="23.140625" style="44" hidden="1" customWidth="1"/>
    <col min="28" max="28" width="15.28515625" style="44" hidden="1" customWidth="1"/>
    <col min="29" max="29" width="1.85546875" style="6" customWidth="1"/>
    <col min="30" max="16384" width="9.140625" style="6"/>
  </cols>
  <sheetData>
    <row r="1" spans="1:29" s="16" customFormat="1" ht="105.75" customHeight="1" x14ac:dyDescent="0.2">
      <c r="A1" s="8" t="s">
        <v>152</v>
      </c>
      <c r="B1" s="9" t="s">
        <v>162</v>
      </c>
      <c r="C1" s="11" t="s">
        <v>146</v>
      </c>
      <c r="D1" s="14" t="s">
        <v>145</v>
      </c>
      <c r="E1" s="9" t="s">
        <v>153</v>
      </c>
      <c r="F1" s="9" t="s">
        <v>148</v>
      </c>
      <c r="G1" s="10" t="s">
        <v>147</v>
      </c>
      <c r="H1" s="20" t="s">
        <v>149</v>
      </c>
      <c r="I1" s="13" t="s">
        <v>150</v>
      </c>
      <c r="J1" s="13" t="s">
        <v>151</v>
      </c>
      <c r="K1" s="13" t="s">
        <v>154</v>
      </c>
      <c r="L1" s="31" t="s">
        <v>156</v>
      </c>
      <c r="M1" s="14" t="s">
        <v>155</v>
      </c>
      <c r="N1" s="14" t="s">
        <v>157</v>
      </c>
      <c r="O1" s="9" t="s">
        <v>2</v>
      </c>
      <c r="P1" s="12" t="s">
        <v>158</v>
      </c>
      <c r="Q1" s="33" t="s">
        <v>159</v>
      </c>
      <c r="R1" s="37" t="s">
        <v>165</v>
      </c>
      <c r="S1" s="37" t="s">
        <v>10</v>
      </c>
      <c r="T1" s="37" t="s">
        <v>11</v>
      </c>
      <c r="U1" s="38" t="s">
        <v>3</v>
      </c>
      <c r="V1" s="39" t="s">
        <v>4</v>
      </c>
      <c r="W1" s="39" t="s">
        <v>5</v>
      </c>
      <c r="X1" s="37" t="s">
        <v>6</v>
      </c>
      <c r="Y1" s="37" t="s">
        <v>7</v>
      </c>
      <c r="Z1" s="37" t="s">
        <v>8</v>
      </c>
      <c r="AA1" s="37" t="s">
        <v>163</v>
      </c>
      <c r="AB1" s="50" t="s">
        <v>167</v>
      </c>
      <c r="AC1" s="15" t="s">
        <v>161</v>
      </c>
    </row>
    <row r="2" spans="1:29" ht="20.25" customHeight="1" x14ac:dyDescent="0.25">
      <c r="F2" s="49"/>
      <c r="G2" s="27" t="str">
        <f ca="1">IF(F2="","",IF(VLOOKUP(F2,'validation data'!$L$2:$M$13,2,FALSE)=1,IF(WEEKDAY(DATE(IF(MONTH(TODAY())&gt;=VLOOKUP(F2,'validation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data'!$L$2:$M$13,2,FALSE),1)+7,IF(VLOOKUP(F2,'validation data'!$L$2:$M$13,2,FALSE)=9,IF(WEEKDAY(DATE(IF(MONTH(TODAY())&gt;=VLOOKUP(F2,'validation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data'!$L$2:$M$13,2,FALSE),1)+1,IF(AND(OR(DAY(IF(WEEKDAY(DATE(IF(MONTH(TODAY())&gt;=VLOOKUP(F2,'validation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data'!$L$2:$M$13,2,FALSE),1))=4,(DAY(IF(WEEKDAY(DATE(IF(MONTH(TODAY())&gt;=VLOOKUP(F2,'validation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data'!$L$2:$M$13,2,FALSE),1))=5)),VLOOKUP(F2,'validation data'!$L$2:$M$13,2,FALSE)=7),IF(WEEKDAY(DATE(IF(MONTH(TODAY())&gt;=VLOOKUP(F2,'validation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data'!$L$2:$M$13,2,FALSE),1)+1,IF(WEEKDAY(DATE(IF(MONTH(TODAY())&gt;=VLOOKUP(F2,'validation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f>
        <v/>
      </c>
      <c r="H2" s="28"/>
      <c r="O2" s="17" t="s">
        <v>0</v>
      </c>
      <c r="P2" s="34" t="str">
        <f>IF(AND(H2="",I2="",J2=""),"",CONCATENATE(H2,"-",LEFT(I2,5),"-",TEXT(J2,"00000")))</f>
        <v/>
      </c>
      <c r="Q2" s="45" t="str">
        <f>IF(AND(D2="",K2="",J2=""),"",CONCATENATE(TEXT(VLOOKUP(D2,'validation data'!$H$2:$I$17,2,FALSE),"0000"),"-",IF(K2=99999,TEXT(J2,"00000"),TEXT(K2,"00000"))))</f>
        <v/>
      </c>
      <c r="R2" s="46" t="s">
        <v>166</v>
      </c>
      <c r="S2" s="46" t="s">
        <v>12</v>
      </c>
      <c r="T2" s="46" t="s">
        <v>13</v>
      </c>
      <c r="U2" s="46" t="str">
        <f>IF(A2="","",IF(LEFT(I2,5)="52505","Awards and Prizes","Fellowship"))</f>
        <v/>
      </c>
      <c r="V2" s="47" t="str">
        <f ca="1">G2</f>
        <v/>
      </c>
      <c r="W2" s="47" t="str">
        <f ca="1">G2</f>
        <v/>
      </c>
      <c r="X2" s="48">
        <f t="shared" ref="X2:X66" si="0">L2</f>
        <v>0</v>
      </c>
      <c r="Y2" s="48">
        <f t="shared" ref="Y2:Y66" si="1">L2</f>
        <v>0</v>
      </c>
      <c r="Z2" s="48" t="s">
        <v>9</v>
      </c>
      <c r="AA2" s="48" t="s">
        <v>164</v>
      </c>
      <c r="AB2" s="48" t="str">
        <f>IF(ISBLANK(D2),"",D2)</f>
        <v/>
      </c>
      <c r="AC2" s="7"/>
    </row>
    <row r="3" spans="1:29" ht="20.25" customHeight="1" x14ac:dyDescent="0.25">
      <c r="G3" s="27" t="str">
        <f ca="1">IF(F3="","",IF(VLOOKUP(F3,'validation data'!$L$2:$M$13,2,FALSE)=1,IF(WEEKDAY(DATE(IF(MONTH(TODAY())&gt;=VLOOKUP(F3,'validation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data'!$L$2:$M$13,2,FALSE),1)+7,IF(VLOOKUP(F3,'validation data'!$L$2:$M$13,2,FALSE)=9,IF(WEEKDAY(DATE(IF(MONTH(TODAY())&gt;=VLOOKUP(F3,'validation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data'!$L$2:$M$13,2,FALSE),1)+1,IF(AND(OR(DAY(IF(WEEKDAY(DATE(IF(MONTH(TODAY())&gt;=VLOOKUP(F3,'validation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data'!$L$2:$M$13,2,FALSE),1))=4,(DAY(IF(WEEKDAY(DATE(IF(MONTH(TODAY())&gt;=VLOOKUP(F3,'validation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data'!$L$2:$M$13,2,FALSE),1))=5)),VLOOKUP(F3,'validation data'!$L$2:$M$13,2,FALSE)=7),IF(WEEKDAY(DATE(IF(MONTH(TODAY())&gt;=VLOOKUP(F3,'validation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data'!$L$2:$M$13,2,FALSE),1)+1,IF(WEEKDAY(DATE(IF(MONTH(TODAY())&gt;=VLOOKUP(F3,'validation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f>
        <v/>
      </c>
      <c r="O3" s="29" t="s">
        <v>0</v>
      </c>
      <c r="P3" s="34" t="str">
        <f t="shared" ref="P3:P66" si="2">IF(AND(H3="",I3="",J3=""),"",CONCATENATE(H3,"-",LEFT(I3,5),"-",TEXT(J3,"00000")))</f>
        <v/>
      </c>
      <c r="Q3" s="45" t="str">
        <f>IF(AND(D3="",K3="",J3=""),"",CONCATENATE(TEXT(VLOOKUP(D3,'validation data'!$H$2:$I$17,2,FALSE),"0000"),"-",IF(K3=99999,TEXT(J3,"00000"),TEXT(K3,"00000"))))</f>
        <v/>
      </c>
      <c r="R3" s="46" t="s">
        <v>166</v>
      </c>
      <c r="S3" s="46" t="s">
        <v>12</v>
      </c>
      <c r="T3" s="46" t="s">
        <v>13</v>
      </c>
      <c r="U3" s="46" t="str">
        <f t="shared" ref="U3:U66" si="3">IF(A3="","",IF(LEFT(I3,5)="52505","Awards and Prizes","Fellowship"))</f>
        <v/>
      </c>
      <c r="V3" s="47" t="str">
        <f t="shared" ref="V3:V66" ca="1" si="4">G3</f>
        <v/>
      </c>
      <c r="W3" s="47" t="str">
        <f t="shared" ref="W3:W66" ca="1" si="5">G3</f>
        <v/>
      </c>
      <c r="X3" s="48">
        <f t="shared" si="0"/>
        <v>0</v>
      </c>
      <c r="Y3" s="48">
        <f t="shared" si="1"/>
        <v>0</v>
      </c>
      <c r="Z3" s="48" t="s">
        <v>9</v>
      </c>
      <c r="AA3" s="48" t="s">
        <v>164</v>
      </c>
      <c r="AB3" s="48" t="str">
        <f t="shared" ref="AB3:AB66" si="6">IF(ISBLANK(D3),"",D3)</f>
        <v/>
      </c>
      <c r="AC3" s="7"/>
    </row>
    <row r="4" spans="1:29" ht="20.25" customHeight="1" x14ac:dyDescent="0.25">
      <c r="G4" s="27" t="str">
        <f ca="1">IF(F4="","",IF(VLOOKUP(F4,'validation data'!$L$2:$M$13,2,FALSE)=1,IF(WEEKDAY(DATE(IF(MONTH(TODAY())&gt;=VLOOKUP(F4,'validation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data'!$L$2:$M$13,2,FALSE),1)+7,IF(VLOOKUP(F4,'validation data'!$L$2:$M$13,2,FALSE)=9,IF(WEEKDAY(DATE(IF(MONTH(TODAY())&gt;=VLOOKUP(F4,'validation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data'!$L$2:$M$13,2,FALSE),1)+1,IF(AND(OR(DAY(IF(WEEKDAY(DATE(IF(MONTH(TODAY())&gt;=VLOOKUP(F4,'validation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data'!$L$2:$M$13,2,FALSE),1))=4,(DAY(IF(WEEKDAY(DATE(IF(MONTH(TODAY())&gt;=VLOOKUP(F4,'validation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data'!$L$2:$M$13,2,FALSE),1))=5)),VLOOKUP(F4,'validation data'!$L$2:$M$13,2,FALSE)=7),IF(WEEKDAY(DATE(IF(MONTH(TODAY())&gt;=VLOOKUP(F4,'validation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data'!$L$2:$M$13,2,FALSE),1)+1,IF(WEEKDAY(DATE(IF(MONTH(TODAY())&gt;=VLOOKUP(F4,'validation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f>
        <v/>
      </c>
      <c r="O4" s="29" t="s">
        <v>0</v>
      </c>
      <c r="P4" s="34" t="str">
        <f t="shared" si="2"/>
        <v/>
      </c>
      <c r="Q4" s="45" t="str">
        <f>IF(AND(D4="",K4="",J4=""),"",CONCATENATE(TEXT(VLOOKUP(D4,'validation data'!$H$2:$I$17,2,FALSE),"0000"),"-",IF(K4=99999,TEXT(J4,"00000"),TEXT(K4,"00000"))))</f>
        <v/>
      </c>
      <c r="R4" s="46" t="s">
        <v>166</v>
      </c>
      <c r="S4" s="46" t="s">
        <v>12</v>
      </c>
      <c r="T4" s="46" t="s">
        <v>13</v>
      </c>
      <c r="U4" s="46" t="str">
        <f t="shared" si="3"/>
        <v/>
      </c>
      <c r="V4" s="47" t="str">
        <f t="shared" ca="1" si="4"/>
        <v/>
      </c>
      <c r="W4" s="47" t="str">
        <f t="shared" ca="1" si="5"/>
        <v/>
      </c>
      <c r="X4" s="48">
        <f t="shared" si="0"/>
        <v>0</v>
      </c>
      <c r="Y4" s="48">
        <f t="shared" si="1"/>
        <v>0</v>
      </c>
      <c r="Z4" s="48" t="s">
        <v>9</v>
      </c>
      <c r="AA4" s="48" t="s">
        <v>164</v>
      </c>
      <c r="AB4" s="48" t="str">
        <f t="shared" si="6"/>
        <v/>
      </c>
      <c r="AC4" s="7"/>
    </row>
    <row r="5" spans="1:29" ht="20.25" customHeight="1" x14ac:dyDescent="0.25">
      <c r="G5" s="27" t="str">
        <f ca="1">IF(F5="","",IF(VLOOKUP(F5,'validation data'!$L$2:$M$13,2,FALSE)=1,IF(WEEKDAY(DATE(IF(MONTH(TODAY())&gt;=VLOOKUP(F5,'validation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data'!$L$2:$M$13,2,FALSE),1)+7,IF(VLOOKUP(F5,'validation data'!$L$2:$M$13,2,FALSE)=9,IF(WEEKDAY(DATE(IF(MONTH(TODAY())&gt;=VLOOKUP(F5,'validation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data'!$L$2:$M$13,2,FALSE),1)+1,IF(AND(OR(DAY(IF(WEEKDAY(DATE(IF(MONTH(TODAY())&gt;=VLOOKUP(F5,'validation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data'!$L$2:$M$13,2,FALSE),1))=4,(DAY(IF(WEEKDAY(DATE(IF(MONTH(TODAY())&gt;=VLOOKUP(F5,'validation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data'!$L$2:$M$13,2,FALSE),1))=5)),VLOOKUP(F5,'validation data'!$L$2:$M$13,2,FALSE)=7),IF(WEEKDAY(DATE(IF(MONTH(TODAY())&gt;=VLOOKUP(F5,'validation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data'!$L$2:$M$13,2,FALSE),1)+1,IF(WEEKDAY(DATE(IF(MONTH(TODAY())&gt;=VLOOKUP(F5,'validation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f>
        <v/>
      </c>
      <c r="O5" s="29" t="s">
        <v>0</v>
      </c>
      <c r="P5" s="34" t="str">
        <f t="shared" si="2"/>
        <v/>
      </c>
      <c r="Q5" s="45" t="str">
        <f>IF(AND(D5="",K5="",J5=""),"",CONCATENATE(TEXT(VLOOKUP(D5,'validation data'!$H$2:$I$17,2,FALSE),"0000"),"-",IF(K5=99999,TEXT(J5,"00000"),TEXT(K5,"00000"))))</f>
        <v/>
      </c>
      <c r="R5" s="46" t="s">
        <v>166</v>
      </c>
      <c r="S5" s="46" t="s">
        <v>12</v>
      </c>
      <c r="T5" s="46" t="s">
        <v>13</v>
      </c>
      <c r="U5" s="46" t="str">
        <f t="shared" si="3"/>
        <v/>
      </c>
      <c r="V5" s="47" t="str">
        <f t="shared" ca="1" si="4"/>
        <v/>
      </c>
      <c r="W5" s="47" t="str">
        <f t="shared" ca="1" si="5"/>
        <v/>
      </c>
      <c r="X5" s="48">
        <f t="shared" si="0"/>
        <v>0</v>
      </c>
      <c r="Y5" s="48">
        <f t="shared" si="1"/>
        <v>0</v>
      </c>
      <c r="Z5" s="48" t="s">
        <v>9</v>
      </c>
      <c r="AA5" s="48" t="s">
        <v>164</v>
      </c>
      <c r="AB5" s="48" t="str">
        <f t="shared" si="6"/>
        <v/>
      </c>
      <c r="AC5" s="7"/>
    </row>
    <row r="6" spans="1:29" ht="20.25" customHeight="1" x14ac:dyDescent="0.25">
      <c r="G6" s="27" t="str">
        <f ca="1">IF(F6="","",IF(VLOOKUP(F6,'validation data'!$L$2:$M$13,2,FALSE)=1,IF(WEEKDAY(DATE(IF(MONTH(TODAY())&gt;=VLOOKUP(F6,'validation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data'!$L$2:$M$13,2,FALSE),1)+7,IF(VLOOKUP(F6,'validation data'!$L$2:$M$13,2,FALSE)=9,IF(WEEKDAY(DATE(IF(MONTH(TODAY())&gt;=VLOOKUP(F6,'validation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data'!$L$2:$M$13,2,FALSE),1)+1,IF(AND(OR(DAY(IF(WEEKDAY(DATE(IF(MONTH(TODAY())&gt;=VLOOKUP(F6,'validation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data'!$L$2:$M$13,2,FALSE),1))=4,(DAY(IF(WEEKDAY(DATE(IF(MONTH(TODAY())&gt;=VLOOKUP(F6,'validation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data'!$L$2:$M$13,2,FALSE),1))=5)),VLOOKUP(F6,'validation data'!$L$2:$M$13,2,FALSE)=7),IF(WEEKDAY(DATE(IF(MONTH(TODAY())&gt;=VLOOKUP(F6,'validation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data'!$L$2:$M$13,2,FALSE),1)+1,IF(WEEKDAY(DATE(IF(MONTH(TODAY())&gt;=VLOOKUP(F6,'validation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f>
        <v/>
      </c>
      <c r="O6" s="29" t="s">
        <v>0</v>
      </c>
      <c r="P6" s="34" t="str">
        <f t="shared" si="2"/>
        <v/>
      </c>
      <c r="Q6" s="45" t="str">
        <f>IF(AND(D6="",K6="",J6=""),"",CONCATENATE(TEXT(VLOOKUP(D6,'validation data'!$H$2:$I$17,2,FALSE),"0000"),"-",IF(K6=99999,TEXT(J6,"00000"),TEXT(K6,"00000"))))</f>
        <v/>
      </c>
      <c r="R6" s="46" t="s">
        <v>166</v>
      </c>
      <c r="S6" s="46" t="s">
        <v>12</v>
      </c>
      <c r="T6" s="46" t="s">
        <v>13</v>
      </c>
      <c r="U6" s="46" t="str">
        <f t="shared" si="3"/>
        <v/>
      </c>
      <c r="V6" s="47" t="str">
        <f t="shared" ca="1" si="4"/>
        <v/>
      </c>
      <c r="W6" s="47" t="str">
        <f t="shared" ca="1" si="5"/>
        <v/>
      </c>
      <c r="X6" s="48">
        <f t="shared" si="0"/>
        <v>0</v>
      </c>
      <c r="Y6" s="48">
        <f t="shared" si="1"/>
        <v>0</v>
      </c>
      <c r="Z6" s="48" t="s">
        <v>9</v>
      </c>
      <c r="AA6" s="48" t="s">
        <v>164</v>
      </c>
      <c r="AB6" s="48" t="str">
        <f t="shared" si="6"/>
        <v/>
      </c>
      <c r="AC6" s="7"/>
    </row>
    <row r="7" spans="1:29" ht="20.25" customHeight="1" x14ac:dyDescent="0.25">
      <c r="G7" s="27" t="str">
        <f ca="1">IF(F7="","",IF(VLOOKUP(F7,'validation data'!$L$2:$M$13,2,FALSE)=1,IF(WEEKDAY(DATE(IF(MONTH(TODAY())&gt;=VLOOKUP(F7,'validation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data'!$L$2:$M$13,2,FALSE),1)+7,IF(VLOOKUP(F7,'validation data'!$L$2:$M$13,2,FALSE)=9,IF(WEEKDAY(DATE(IF(MONTH(TODAY())&gt;=VLOOKUP(F7,'validation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data'!$L$2:$M$13,2,FALSE),1)+1,IF(AND(OR(DAY(IF(WEEKDAY(DATE(IF(MONTH(TODAY())&gt;=VLOOKUP(F7,'validation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data'!$L$2:$M$13,2,FALSE),1))=4,(DAY(IF(WEEKDAY(DATE(IF(MONTH(TODAY())&gt;=VLOOKUP(F7,'validation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data'!$L$2:$M$13,2,FALSE),1))=5)),VLOOKUP(F7,'validation data'!$L$2:$M$13,2,FALSE)=7),IF(WEEKDAY(DATE(IF(MONTH(TODAY())&gt;=VLOOKUP(F7,'validation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data'!$L$2:$M$13,2,FALSE),1)+1,IF(WEEKDAY(DATE(IF(MONTH(TODAY())&gt;=VLOOKUP(F7,'validation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f>
        <v/>
      </c>
      <c r="O7" s="29" t="s">
        <v>0</v>
      </c>
      <c r="P7" s="34" t="str">
        <f t="shared" si="2"/>
        <v/>
      </c>
      <c r="Q7" s="45" t="str">
        <f>IF(AND(D7="",K7="",J7=""),"",CONCATENATE(TEXT(VLOOKUP(D7,'validation data'!$H$2:$I$17,2,FALSE),"0000"),"-",IF(K7=99999,TEXT(J7,"00000"),TEXT(K7,"00000"))))</f>
        <v/>
      </c>
      <c r="R7" s="46" t="s">
        <v>166</v>
      </c>
      <c r="S7" s="46" t="s">
        <v>12</v>
      </c>
      <c r="T7" s="46" t="s">
        <v>13</v>
      </c>
      <c r="U7" s="46" t="str">
        <f t="shared" si="3"/>
        <v/>
      </c>
      <c r="V7" s="47" t="str">
        <f t="shared" ca="1" si="4"/>
        <v/>
      </c>
      <c r="W7" s="47" t="str">
        <f t="shared" ca="1" si="5"/>
        <v/>
      </c>
      <c r="X7" s="48">
        <f t="shared" si="0"/>
        <v>0</v>
      </c>
      <c r="Y7" s="48">
        <f t="shared" si="1"/>
        <v>0</v>
      </c>
      <c r="Z7" s="48" t="s">
        <v>9</v>
      </c>
      <c r="AA7" s="48" t="s">
        <v>164</v>
      </c>
      <c r="AB7" s="48" t="str">
        <f t="shared" si="6"/>
        <v/>
      </c>
      <c r="AC7" s="7"/>
    </row>
    <row r="8" spans="1:29" ht="20.25" customHeight="1" x14ac:dyDescent="0.25">
      <c r="G8" s="27" t="str">
        <f ca="1">IF(F8="","",IF(VLOOKUP(F8,'validation data'!$L$2:$M$13,2,FALSE)=1,IF(WEEKDAY(DATE(IF(MONTH(TODAY())&gt;=VLOOKUP(F8,'validation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data'!$L$2:$M$13,2,FALSE),1)+7,IF(VLOOKUP(F8,'validation data'!$L$2:$M$13,2,FALSE)=9,IF(WEEKDAY(DATE(IF(MONTH(TODAY())&gt;=VLOOKUP(F8,'validation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data'!$L$2:$M$13,2,FALSE),1)+1,IF(AND(OR(DAY(IF(WEEKDAY(DATE(IF(MONTH(TODAY())&gt;=VLOOKUP(F8,'validation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data'!$L$2:$M$13,2,FALSE),1))=4,(DAY(IF(WEEKDAY(DATE(IF(MONTH(TODAY())&gt;=VLOOKUP(F8,'validation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data'!$L$2:$M$13,2,FALSE),1))=5)),VLOOKUP(F8,'validation data'!$L$2:$M$13,2,FALSE)=7),IF(WEEKDAY(DATE(IF(MONTH(TODAY())&gt;=VLOOKUP(F8,'validation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data'!$L$2:$M$13,2,FALSE),1)+1,IF(WEEKDAY(DATE(IF(MONTH(TODAY())&gt;=VLOOKUP(F8,'validation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f>
        <v/>
      </c>
      <c r="O8" s="29" t="s">
        <v>0</v>
      </c>
      <c r="P8" s="34" t="str">
        <f t="shared" si="2"/>
        <v/>
      </c>
      <c r="Q8" s="45" t="str">
        <f>IF(AND(D8="",K8="",J8=""),"",CONCATENATE(TEXT(VLOOKUP(D8,'validation data'!$H$2:$I$17,2,FALSE),"0000"),"-",IF(K8=99999,TEXT(J8,"00000"),TEXT(K8,"00000"))))</f>
        <v/>
      </c>
      <c r="R8" s="46" t="s">
        <v>166</v>
      </c>
      <c r="S8" s="46" t="s">
        <v>12</v>
      </c>
      <c r="T8" s="46" t="s">
        <v>13</v>
      </c>
      <c r="U8" s="46" t="str">
        <f t="shared" si="3"/>
        <v/>
      </c>
      <c r="V8" s="47" t="str">
        <f t="shared" ca="1" si="4"/>
        <v/>
      </c>
      <c r="W8" s="47" t="str">
        <f t="shared" ca="1" si="5"/>
        <v/>
      </c>
      <c r="X8" s="48">
        <f t="shared" si="0"/>
        <v>0</v>
      </c>
      <c r="Y8" s="48">
        <f t="shared" si="1"/>
        <v>0</v>
      </c>
      <c r="Z8" s="48" t="s">
        <v>9</v>
      </c>
      <c r="AA8" s="48" t="s">
        <v>164</v>
      </c>
      <c r="AB8" s="48" t="str">
        <f t="shared" si="6"/>
        <v/>
      </c>
      <c r="AC8" s="7"/>
    </row>
    <row r="9" spans="1:29" ht="20.25" customHeight="1" x14ac:dyDescent="0.25">
      <c r="G9" s="27" t="str">
        <f ca="1">IF(F9="","",IF(VLOOKUP(F9,'validation data'!$L$2:$M$13,2,FALSE)=1,IF(WEEKDAY(DATE(IF(MONTH(TODAY())&gt;=VLOOKUP(F9,'validation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data'!$L$2:$M$13,2,FALSE),1)+7,IF(VLOOKUP(F9,'validation data'!$L$2:$M$13,2,FALSE)=9,IF(WEEKDAY(DATE(IF(MONTH(TODAY())&gt;=VLOOKUP(F9,'validation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data'!$L$2:$M$13,2,FALSE),1)+1,IF(AND(OR(DAY(IF(WEEKDAY(DATE(IF(MONTH(TODAY())&gt;=VLOOKUP(F9,'validation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data'!$L$2:$M$13,2,FALSE),1))=4,(DAY(IF(WEEKDAY(DATE(IF(MONTH(TODAY())&gt;=VLOOKUP(F9,'validation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data'!$L$2:$M$13,2,FALSE),1))=5)),VLOOKUP(F9,'validation data'!$L$2:$M$13,2,FALSE)=7),IF(WEEKDAY(DATE(IF(MONTH(TODAY())&gt;=VLOOKUP(F9,'validation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data'!$L$2:$M$13,2,FALSE),1)+1,IF(WEEKDAY(DATE(IF(MONTH(TODAY())&gt;=VLOOKUP(F9,'validation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f>
        <v/>
      </c>
      <c r="O9" s="29" t="s">
        <v>0</v>
      </c>
      <c r="P9" s="34" t="str">
        <f t="shared" si="2"/>
        <v/>
      </c>
      <c r="Q9" s="45" t="str">
        <f>IF(AND(D9="",K9="",J9=""),"",CONCATENATE(TEXT(VLOOKUP(D9,'validation data'!$H$2:$I$17,2,FALSE),"0000"),"-",IF(K9=99999,TEXT(J9,"00000"),TEXT(K9,"00000"))))</f>
        <v/>
      </c>
      <c r="R9" s="46" t="s">
        <v>166</v>
      </c>
      <c r="S9" s="46" t="s">
        <v>12</v>
      </c>
      <c r="T9" s="46" t="s">
        <v>13</v>
      </c>
      <c r="U9" s="46" t="str">
        <f t="shared" si="3"/>
        <v/>
      </c>
      <c r="V9" s="47" t="str">
        <f t="shared" ca="1" si="4"/>
        <v/>
      </c>
      <c r="W9" s="47" t="str">
        <f t="shared" ca="1" si="5"/>
        <v/>
      </c>
      <c r="X9" s="48">
        <f t="shared" si="0"/>
        <v>0</v>
      </c>
      <c r="Y9" s="48">
        <f t="shared" si="1"/>
        <v>0</v>
      </c>
      <c r="Z9" s="48" t="s">
        <v>9</v>
      </c>
      <c r="AA9" s="48" t="s">
        <v>164</v>
      </c>
      <c r="AB9" s="48" t="str">
        <f t="shared" si="6"/>
        <v/>
      </c>
      <c r="AC9" s="7"/>
    </row>
    <row r="10" spans="1:29" ht="20.25" customHeight="1" x14ac:dyDescent="0.25">
      <c r="G10" s="27" t="str">
        <f ca="1">IF(F10="","",IF(VLOOKUP(F10,'validation data'!$L$2:$M$13,2,FALSE)=1,IF(WEEKDAY(DATE(IF(MONTH(TODAY())&gt;=VLOOKUP(F10,'validation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data'!$L$2:$M$13,2,FALSE),1)+7,IF(VLOOKUP(F10,'validation data'!$L$2:$M$13,2,FALSE)=9,IF(WEEKDAY(DATE(IF(MONTH(TODAY())&gt;=VLOOKUP(F10,'validation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data'!$L$2:$M$13,2,FALSE),1)+1,IF(AND(OR(DAY(IF(WEEKDAY(DATE(IF(MONTH(TODAY())&gt;=VLOOKUP(F10,'validation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data'!$L$2:$M$13,2,FALSE),1))=4,(DAY(IF(WEEKDAY(DATE(IF(MONTH(TODAY())&gt;=VLOOKUP(F10,'validation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data'!$L$2:$M$13,2,FALSE),1))=5)),VLOOKUP(F10,'validation data'!$L$2:$M$13,2,FALSE)=7),IF(WEEKDAY(DATE(IF(MONTH(TODAY())&gt;=VLOOKUP(F10,'validation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data'!$L$2:$M$13,2,FALSE),1)+1,IF(WEEKDAY(DATE(IF(MONTH(TODAY())&gt;=VLOOKUP(F10,'validation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f>
        <v/>
      </c>
      <c r="O10" s="29" t="s">
        <v>0</v>
      </c>
      <c r="P10" s="34" t="str">
        <f t="shared" si="2"/>
        <v/>
      </c>
      <c r="Q10" s="45" t="str">
        <f>IF(AND(D10="",K10="",J10=""),"",CONCATENATE(TEXT(VLOOKUP(D10,'validation data'!$H$2:$I$17,2,FALSE),"0000"),"-",IF(K10=99999,TEXT(J10,"00000"),TEXT(K10,"00000"))))</f>
        <v/>
      </c>
      <c r="R10" s="46" t="s">
        <v>166</v>
      </c>
      <c r="S10" s="46" t="s">
        <v>12</v>
      </c>
      <c r="T10" s="46" t="s">
        <v>13</v>
      </c>
      <c r="U10" s="46" t="str">
        <f t="shared" si="3"/>
        <v/>
      </c>
      <c r="V10" s="47" t="str">
        <f t="shared" ca="1" si="4"/>
        <v/>
      </c>
      <c r="W10" s="47" t="str">
        <f t="shared" ca="1" si="5"/>
        <v/>
      </c>
      <c r="X10" s="48">
        <f t="shared" si="0"/>
        <v>0</v>
      </c>
      <c r="Y10" s="48">
        <f t="shared" si="1"/>
        <v>0</v>
      </c>
      <c r="Z10" s="48" t="s">
        <v>9</v>
      </c>
      <c r="AA10" s="48" t="s">
        <v>164</v>
      </c>
      <c r="AB10" s="48" t="str">
        <f t="shared" si="6"/>
        <v/>
      </c>
      <c r="AC10" s="7"/>
    </row>
    <row r="11" spans="1:29" ht="20.25" customHeight="1" x14ac:dyDescent="0.25">
      <c r="G11" s="27" t="str">
        <f ca="1">IF(F11="","",IF(VLOOKUP(F11,'validation data'!$L$2:$M$13,2,FALSE)=1,IF(WEEKDAY(DATE(IF(MONTH(TODAY())&gt;=VLOOKUP(F11,'validation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data'!$L$2:$M$13,2,FALSE),1)+7,IF(VLOOKUP(F11,'validation data'!$L$2:$M$13,2,FALSE)=9,IF(WEEKDAY(DATE(IF(MONTH(TODAY())&gt;=VLOOKUP(F11,'validation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data'!$L$2:$M$13,2,FALSE),1)+1,IF(AND(OR(DAY(IF(WEEKDAY(DATE(IF(MONTH(TODAY())&gt;=VLOOKUP(F11,'validation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data'!$L$2:$M$13,2,FALSE),1))=4,(DAY(IF(WEEKDAY(DATE(IF(MONTH(TODAY())&gt;=VLOOKUP(F11,'validation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data'!$L$2:$M$13,2,FALSE),1))=5)),VLOOKUP(F11,'validation data'!$L$2:$M$13,2,FALSE)=7),IF(WEEKDAY(DATE(IF(MONTH(TODAY())&gt;=VLOOKUP(F11,'validation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data'!$L$2:$M$13,2,FALSE),1)+1,IF(WEEKDAY(DATE(IF(MONTH(TODAY())&gt;=VLOOKUP(F11,'validation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f>
        <v/>
      </c>
      <c r="O11" s="29" t="s">
        <v>0</v>
      </c>
      <c r="P11" s="34" t="str">
        <f t="shared" si="2"/>
        <v/>
      </c>
      <c r="Q11" s="45" t="str">
        <f>IF(AND(D11="",K11="",J11=""),"",CONCATENATE(TEXT(VLOOKUP(D11,'validation data'!$H$2:$I$17,2,FALSE),"0000"),"-",IF(K11=99999,TEXT(J11,"00000"),TEXT(K11,"00000"))))</f>
        <v/>
      </c>
      <c r="R11" s="46" t="s">
        <v>166</v>
      </c>
      <c r="S11" s="46" t="s">
        <v>12</v>
      </c>
      <c r="T11" s="46" t="s">
        <v>13</v>
      </c>
      <c r="U11" s="46" t="str">
        <f t="shared" si="3"/>
        <v/>
      </c>
      <c r="V11" s="47" t="str">
        <f t="shared" ca="1" si="4"/>
        <v/>
      </c>
      <c r="W11" s="47" t="str">
        <f t="shared" ca="1" si="5"/>
        <v/>
      </c>
      <c r="X11" s="48">
        <f t="shared" si="0"/>
        <v>0</v>
      </c>
      <c r="Y11" s="48">
        <f t="shared" si="1"/>
        <v>0</v>
      </c>
      <c r="Z11" s="48" t="s">
        <v>9</v>
      </c>
      <c r="AA11" s="48" t="s">
        <v>164</v>
      </c>
      <c r="AB11" s="48" t="str">
        <f t="shared" si="6"/>
        <v/>
      </c>
      <c r="AC11" s="7"/>
    </row>
    <row r="12" spans="1:29" ht="20.25" customHeight="1" x14ac:dyDescent="0.25">
      <c r="G12" s="27" t="str">
        <f ca="1">IF(F12="","",IF(VLOOKUP(F12,'validation data'!$L$2:$M$13,2,FALSE)=1,IF(WEEKDAY(DATE(IF(MONTH(TODAY())&gt;=VLOOKUP(F12,'validation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data'!$L$2:$M$13,2,FALSE),1)+7,IF(VLOOKUP(F12,'validation data'!$L$2:$M$13,2,FALSE)=9,IF(WEEKDAY(DATE(IF(MONTH(TODAY())&gt;=VLOOKUP(F12,'validation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data'!$L$2:$M$13,2,FALSE),1)+1,IF(AND(OR(DAY(IF(WEEKDAY(DATE(IF(MONTH(TODAY())&gt;=VLOOKUP(F12,'validation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data'!$L$2:$M$13,2,FALSE),1))=4,(DAY(IF(WEEKDAY(DATE(IF(MONTH(TODAY())&gt;=VLOOKUP(F12,'validation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data'!$L$2:$M$13,2,FALSE),1))=5)),VLOOKUP(F12,'validation data'!$L$2:$M$13,2,FALSE)=7),IF(WEEKDAY(DATE(IF(MONTH(TODAY())&gt;=VLOOKUP(F12,'validation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data'!$L$2:$M$13,2,FALSE),1)+1,IF(WEEKDAY(DATE(IF(MONTH(TODAY())&gt;=VLOOKUP(F12,'validation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f>
        <v/>
      </c>
      <c r="O12" s="29" t="s">
        <v>0</v>
      </c>
      <c r="P12" s="34" t="str">
        <f t="shared" si="2"/>
        <v/>
      </c>
      <c r="Q12" s="45" t="str">
        <f>IF(AND(D12="",K12="",J12=""),"",CONCATENATE(TEXT(VLOOKUP(D12,'validation data'!$H$2:$I$17,2,FALSE),"0000"),"-",IF(K12=99999,TEXT(J12,"00000"),TEXT(K12,"00000"))))</f>
        <v/>
      </c>
      <c r="R12" s="46" t="s">
        <v>166</v>
      </c>
      <c r="S12" s="46" t="s">
        <v>12</v>
      </c>
      <c r="T12" s="46" t="s">
        <v>13</v>
      </c>
      <c r="U12" s="46" t="str">
        <f t="shared" si="3"/>
        <v/>
      </c>
      <c r="V12" s="47" t="str">
        <f t="shared" ca="1" si="4"/>
        <v/>
      </c>
      <c r="W12" s="47" t="str">
        <f t="shared" ca="1" si="5"/>
        <v/>
      </c>
      <c r="X12" s="48">
        <f t="shared" si="0"/>
        <v>0</v>
      </c>
      <c r="Y12" s="48">
        <f t="shared" si="1"/>
        <v>0</v>
      </c>
      <c r="Z12" s="48" t="s">
        <v>9</v>
      </c>
      <c r="AA12" s="48" t="s">
        <v>164</v>
      </c>
      <c r="AB12" s="48" t="str">
        <f t="shared" si="6"/>
        <v/>
      </c>
      <c r="AC12" s="7"/>
    </row>
    <row r="13" spans="1:29" ht="20.25" customHeight="1" x14ac:dyDescent="0.25">
      <c r="G13" s="27" t="str">
        <f ca="1">IF(F13="","",IF(VLOOKUP(F13,'validation data'!$L$2:$M$13,2,FALSE)=1,IF(WEEKDAY(DATE(IF(MONTH(TODAY())&gt;=VLOOKUP(F13,'validation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data'!$L$2:$M$13,2,FALSE),1)+7,IF(VLOOKUP(F13,'validation data'!$L$2:$M$13,2,FALSE)=9,IF(WEEKDAY(DATE(IF(MONTH(TODAY())&gt;=VLOOKUP(F13,'validation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data'!$L$2:$M$13,2,FALSE),1)+1,IF(AND(OR(DAY(IF(WEEKDAY(DATE(IF(MONTH(TODAY())&gt;=VLOOKUP(F13,'validation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data'!$L$2:$M$13,2,FALSE),1))=4,(DAY(IF(WEEKDAY(DATE(IF(MONTH(TODAY())&gt;=VLOOKUP(F13,'validation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data'!$L$2:$M$13,2,FALSE),1))=5)),VLOOKUP(F13,'validation data'!$L$2:$M$13,2,FALSE)=7),IF(WEEKDAY(DATE(IF(MONTH(TODAY())&gt;=VLOOKUP(F13,'validation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data'!$L$2:$M$13,2,FALSE),1)+1,IF(WEEKDAY(DATE(IF(MONTH(TODAY())&gt;=VLOOKUP(F13,'validation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f>
        <v/>
      </c>
      <c r="O13" s="29" t="s">
        <v>0</v>
      </c>
      <c r="P13" s="34" t="str">
        <f t="shared" si="2"/>
        <v/>
      </c>
      <c r="Q13" s="45" t="str">
        <f>IF(AND(D13="",K13="",J13=""),"",CONCATENATE(TEXT(VLOOKUP(D13,'validation data'!$H$2:$I$17,2,FALSE),"0000"),"-",IF(K13=99999,TEXT(J13,"00000"),TEXT(K13,"00000"))))</f>
        <v/>
      </c>
      <c r="R13" s="46" t="s">
        <v>166</v>
      </c>
      <c r="S13" s="46" t="s">
        <v>12</v>
      </c>
      <c r="T13" s="46" t="s">
        <v>13</v>
      </c>
      <c r="U13" s="46" t="str">
        <f t="shared" si="3"/>
        <v/>
      </c>
      <c r="V13" s="47" t="str">
        <f t="shared" ca="1" si="4"/>
        <v/>
      </c>
      <c r="W13" s="47" t="str">
        <f t="shared" ca="1" si="5"/>
        <v/>
      </c>
      <c r="X13" s="48">
        <f t="shared" si="0"/>
        <v>0</v>
      </c>
      <c r="Y13" s="48">
        <f t="shared" si="1"/>
        <v>0</v>
      </c>
      <c r="Z13" s="48" t="s">
        <v>9</v>
      </c>
      <c r="AA13" s="48" t="s">
        <v>164</v>
      </c>
      <c r="AB13" s="48" t="str">
        <f t="shared" si="6"/>
        <v/>
      </c>
      <c r="AC13" s="7"/>
    </row>
    <row r="14" spans="1:29" ht="20.25" customHeight="1" x14ac:dyDescent="0.25">
      <c r="G14" s="27" t="str">
        <f ca="1">IF(F14="","",IF(VLOOKUP(F14,'validation data'!$L$2:$M$13,2,FALSE)=1,IF(WEEKDAY(DATE(IF(MONTH(TODAY())&gt;=VLOOKUP(F14,'validation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data'!$L$2:$M$13,2,FALSE),1)+7,IF(VLOOKUP(F14,'validation data'!$L$2:$M$13,2,FALSE)=9,IF(WEEKDAY(DATE(IF(MONTH(TODAY())&gt;=VLOOKUP(F14,'validation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data'!$L$2:$M$13,2,FALSE),1)+1,IF(AND(OR(DAY(IF(WEEKDAY(DATE(IF(MONTH(TODAY())&gt;=VLOOKUP(F14,'validation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data'!$L$2:$M$13,2,FALSE),1))=4,(DAY(IF(WEEKDAY(DATE(IF(MONTH(TODAY())&gt;=VLOOKUP(F14,'validation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data'!$L$2:$M$13,2,FALSE),1))=5)),VLOOKUP(F14,'validation data'!$L$2:$M$13,2,FALSE)=7),IF(WEEKDAY(DATE(IF(MONTH(TODAY())&gt;=VLOOKUP(F14,'validation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data'!$L$2:$M$13,2,FALSE),1)+1,IF(WEEKDAY(DATE(IF(MONTH(TODAY())&gt;=VLOOKUP(F14,'validation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f>
        <v/>
      </c>
      <c r="O14" s="29" t="s">
        <v>0</v>
      </c>
      <c r="P14" s="34" t="str">
        <f t="shared" si="2"/>
        <v/>
      </c>
      <c r="Q14" s="45" t="str">
        <f>IF(AND(D14="",K14="",J14=""),"",CONCATENATE(TEXT(VLOOKUP(D14,'validation data'!$H$2:$I$17,2,FALSE),"0000"),"-",IF(K14=99999,TEXT(J14,"00000"),TEXT(K14,"00000"))))</f>
        <v/>
      </c>
      <c r="R14" s="46" t="s">
        <v>166</v>
      </c>
      <c r="S14" s="46" t="s">
        <v>12</v>
      </c>
      <c r="T14" s="46" t="s">
        <v>13</v>
      </c>
      <c r="U14" s="46" t="str">
        <f t="shared" si="3"/>
        <v/>
      </c>
      <c r="V14" s="47" t="str">
        <f t="shared" ca="1" si="4"/>
        <v/>
      </c>
      <c r="W14" s="47" t="str">
        <f t="shared" ca="1" si="5"/>
        <v/>
      </c>
      <c r="X14" s="48">
        <f t="shared" si="0"/>
        <v>0</v>
      </c>
      <c r="Y14" s="48">
        <f t="shared" si="1"/>
        <v>0</v>
      </c>
      <c r="Z14" s="48" t="s">
        <v>9</v>
      </c>
      <c r="AA14" s="48" t="s">
        <v>164</v>
      </c>
      <c r="AB14" s="48" t="str">
        <f t="shared" si="6"/>
        <v/>
      </c>
      <c r="AC14" s="7"/>
    </row>
    <row r="15" spans="1:29" ht="20.25" customHeight="1" x14ac:dyDescent="0.25">
      <c r="G15" s="27" t="str">
        <f ca="1">IF(F15="","",IF(VLOOKUP(F15,'validation data'!$L$2:$M$13,2,FALSE)=1,IF(WEEKDAY(DATE(IF(MONTH(TODAY())&gt;=VLOOKUP(F15,'validation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data'!$L$2:$M$13,2,FALSE),1)+7,IF(VLOOKUP(F15,'validation data'!$L$2:$M$13,2,FALSE)=9,IF(WEEKDAY(DATE(IF(MONTH(TODAY())&gt;=VLOOKUP(F15,'validation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data'!$L$2:$M$13,2,FALSE),1)+1,IF(AND(OR(DAY(IF(WEEKDAY(DATE(IF(MONTH(TODAY())&gt;=VLOOKUP(F15,'validation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data'!$L$2:$M$13,2,FALSE),1))=4,(DAY(IF(WEEKDAY(DATE(IF(MONTH(TODAY())&gt;=VLOOKUP(F15,'validation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data'!$L$2:$M$13,2,FALSE),1))=5)),VLOOKUP(F15,'validation data'!$L$2:$M$13,2,FALSE)=7),IF(WEEKDAY(DATE(IF(MONTH(TODAY())&gt;=VLOOKUP(F15,'validation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data'!$L$2:$M$13,2,FALSE),1)+1,IF(WEEKDAY(DATE(IF(MONTH(TODAY())&gt;=VLOOKUP(F15,'validation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f>
        <v/>
      </c>
      <c r="O15" s="29" t="s">
        <v>0</v>
      </c>
      <c r="P15" s="34" t="str">
        <f t="shared" si="2"/>
        <v/>
      </c>
      <c r="Q15" s="45" t="str">
        <f>IF(AND(D15="",K15="",J15=""),"",CONCATENATE(TEXT(VLOOKUP(D15,'validation data'!$H$2:$I$17,2,FALSE),"0000"),"-",IF(K15=99999,TEXT(J15,"00000"),TEXT(K15,"00000"))))</f>
        <v/>
      </c>
      <c r="R15" s="46" t="s">
        <v>166</v>
      </c>
      <c r="S15" s="46" t="s">
        <v>12</v>
      </c>
      <c r="T15" s="46" t="s">
        <v>13</v>
      </c>
      <c r="U15" s="46" t="str">
        <f t="shared" si="3"/>
        <v/>
      </c>
      <c r="V15" s="47" t="str">
        <f t="shared" ca="1" si="4"/>
        <v/>
      </c>
      <c r="W15" s="47" t="str">
        <f t="shared" ca="1" si="5"/>
        <v/>
      </c>
      <c r="X15" s="48">
        <f t="shared" si="0"/>
        <v>0</v>
      </c>
      <c r="Y15" s="48">
        <f t="shared" si="1"/>
        <v>0</v>
      </c>
      <c r="Z15" s="48" t="s">
        <v>9</v>
      </c>
      <c r="AA15" s="48" t="s">
        <v>164</v>
      </c>
      <c r="AB15" s="48" t="str">
        <f t="shared" si="6"/>
        <v/>
      </c>
      <c r="AC15" s="7"/>
    </row>
    <row r="16" spans="1:29" ht="20.25" customHeight="1" x14ac:dyDescent="0.25">
      <c r="G16" s="27" t="str">
        <f ca="1">IF(F16="","",IF(VLOOKUP(F16,'validation data'!$L$2:$M$13,2,FALSE)=1,IF(WEEKDAY(DATE(IF(MONTH(TODAY())&gt;=VLOOKUP(F16,'validation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data'!$L$2:$M$13,2,FALSE),1)+7,IF(VLOOKUP(F16,'validation data'!$L$2:$M$13,2,FALSE)=9,IF(WEEKDAY(DATE(IF(MONTH(TODAY())&gt;=VLOOKUP(F16,'validation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data'!$L$2:$M$13,2,FALSE),1)+1,IF(AND(OR(DAY(IF(WEEKDAY(DATE(IF(MONTH(TODAY())&gt;=VLOOKUP(F16,'validation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data'!$L$2:$M$13,2,FALSE),1))=4,(DAY(IF(WEEKDAY(DATE(IF(MONTH(TODAY())&gt;=VLOOKUP(F16,'validation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data'!$L$2:$M$13,2,FALSE),1))=5)),VLOOKUP(F16,'validation data'!$L$2:$M$13,2,FALSE)=7),IF(WEEKDAY(DATE(IF(MONTH(TODAY())&gt;=VLOOKUP(F16,'validation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data'!$L$2:$M$13,2,FALSE),1)+1,IF(WEEKDAY(DATE(IF(MONTH(TODAY())&gt;=VLOOKUP(F16,'validation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f>
        <v/>
      </c>
      <c r="O16" s="29" t="s">
        <v>0</v>
      </c>
      <c r="P16" s="34" t="str">
        <f t="shared" si="2"/>
        <v/>
      </c>
      <c r="Q16" s="45" t="str">
        <f>IF(AND(D16="",K16="",J16=""),"",CONCATENATE(TEXT(VLOOKUP(D16,'validation data'!$H$2:$I$17,2,FALSE),"0000"),"-",IF(K16=99999,TEXT(J16,"00000"),TEXT(K16,"00000"))))</f>
        <v/>
      </c>
      <c r="R16" s="46" t="s">
        <v>166</v>
      </c>
      <c r="S16" s="46" t="s">
        <v>12</v>
      </c>
      <c r="T16" s="46" t="s">
        <v>13</v>
      </c>
      <c r="U16" s="46" t="str">
        <f t="shared" si="3"/>
        <v/>
      </c>
      <c r="V16" s="47" t="str">
        <f t="shared" ca="1" si="4"/>
        <v/>
      </c>
      <c r="W16" s="47" t="str">
        <f t="shared" ca="1" si="5"/>
        <v/>
      </c>
      <c r="X16" s="48">
        <f t="shared" si="0"/>
        <v>0</v>
      </c>
      <c r="Y16" s="48">
        <f t="shared" si="1"/>
        <v>0</v>
      </c>
      <c r="Z16" s="48" t="s">
        <v>9</v>
      </c>
      <c r="AA16" s="48" t="s">
        <v>164</v>
      </c>
      <c r="AB16" s="48" t="str">
        <f t="shared" si="6"/>
        <v/>
      </c>
      <c r="AC16" s="7"/>
    </row>
    <row r="17" spans="7:29" ht="20.25" customHeight="1" x14ac:dyDescent="0.25">
      <c r="G17" s="27" t="str">
        <f ca="1">IF(F17="","",IF(VLOOKUP(F17,'validation data'!$L$2:$M$13,2,FALSE)=1,IF(WEEKDAY(DATE(IF(MONTH(TODAY())&gt;=VLOOKUP(F17,'validation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data'!$L$2:$M$13,2,FALSE),1)+7,IF(VLOOKUP(F17,'validation data'!$L$2:$M$13,2,FALSE)=9,IF(WEEKDAY(DATE(IF(MONTH(TODAY())&gt;=VLOOKUP(F17,'validation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data'!$L$2:$M$13,2,FALSE),1)+1,IF(AND(OR(DAY(IF(WEEKDAY(DATE(IF(MONTH(TODAY())&gt;=VLOOKUP(F17,'validation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data'!$L$2:$M$13,2,FALSE),1))=4,(DAY(IF(WEEKDAY(DATE(IF(MONTH(TODAY())&gt;=VLOOKUP(F17,'validation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data'!$L$2:$M$13,2,FALSE),1))=5)),VLOOKUP(F17,'validation data'!$L$2:$M$13,2,FALSE)=7),IF(WEEKDAY(DATE(IF(MONTH(TODAY())&gt;=VLOOKUP(F17,'validation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data'!$L$2:$M$13,2,FALSE),1)+1,IF(WEEKDAY(DATE(IF(MONTH(TODAY())&gt;=VLOOKUP(F17,'validation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f>
        <v/>
      </c>
      <c r="O17" s="29" t="s">
        <v>0</v>
      </c>
      <c r="P17" s="34" t="str">
        <f t="shared" si="2"/>
        <v/>
      </c>
      <c r="Q17" s="45" t="str">
        <f>IF(AND(D17="",K17="",J17=""),"",CONCATENATE(TEXT(VLOOKUP(D17,'validation data'!$H$2:$I$17,2,FALSE),"0000"),"-",IF(K17=99999,TEXT(J17,"00000"),TEXT(K17,"00000"))))</f>
        <v/>
      </c>
      <c r="R17" s="46" t="s">
        <v>166</v>
      </c>
      <c r="S17" s="46" t="s">
        <v>12</v>
      </c>
      <c r="T17" s="46" t="s">
        <v>13</v>
      </c>
      <c r="U17" s="46" t="str">
        <f t="shared" si="3"/>
        <v/>
      </c>
      <c r="V17" s="47" t="str">
        <f t="shared" ca="1" si="4"/>
        <v/>
      </c>
      <c r="W17" s="47" t="str">
        <f t="shared" ca="1" si="5"/>
        <v/>
      </c>
      <c r="X17" s="48">
        <f t="shared" si="0"/>
        <v>0</v>
      </c>
      <c r="Y17" s="48">
        <f t="shared" si="1"/>
        <v>0</v>
      </c>
      <c r="Z17" s="48" t="s">
        <v>9</v>
      </c>
      <c r="AA17" s="48" t="s">
        <v>164</v>
      </c>
      <c r="AB17" s="48" t="str">
        <f t="shared" si="6"/>
        <v/>
      </c>
      <c r="AC17" s="7"/>
    </row>
    <row r="18" spans="7:29" ht="20.25" customHeight="1" x14ac:dyDescent="0.25">
      <c r="G18" s="27" t="str">
        <f ca="1">IF(F18="","",IF(VLOOKUP(F18,'validation data'!$L$2:$M$13,2,FALSE)=1,IF(WEEKDAY(DATE(IF(MONTH(TODAY())&gt;=VLOOKUP(F18,'validation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data'!$L$2:$M$13,2,FALSE),1)+7,IF(VLOOKUP(F18,'validation data'!$L$2:$M$13,2,FALSE)=9,IF(WEEKDAY(DATE(IF(MONTH(TODAY())&gt;=VLOOKUP(F18,'validation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data'!$L$2:$M$13,2,FALSE),1)+1,IF(AND(OR(DAY(IF(WEEKDAY(DATE(IF(MONTH(TODAY())&gt;=VLOOKUP(F18,'validation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data'!$L$2:$M$13,2,FALSE),1))=4,(DAY(IF(WEEKDAY(DATE(IF(MONTH(TODAY())&gt;=VLOOKUP(F18,'validation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data'!$L$2:$M$13,2,FALSE),1))=5)),VLOOKUP(F18,'validation data'!$L$2:$M$13,2,FALSE)=7),IF(WEEKDAY(DATE(IF(MONTH(TODAY())&gt;=VLOOKUP(F18,'validation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data'!$L$2:$M$13,2,FALSE),1)+1,IF(WEEKDAY(DATE(IF(MONTH(TODAY())&gt;=VLOOKUP(F18,'validation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f>
        <v/>
      </c>
      <c r="O18" s="29" t="s">
        <v>0</v>
      </c>
      <c r="P18" s="34" t="str">
        <f t="shared" si="2"/>
        <v/>
      </c>
      <c r="Q18" s="45" t="str">
        <f>IF(AND(D18="",K18="",J18=""),"",CONCATENATE(TEXT(VLOOKUP(D18,'validation data'!$H$2:$I$17,2,FALSE),"0000"),"-",IF(K18=99999,TEXT(J18,"00000"),TEXT(K18,"00000"))))</f>
        <v/>
      </c>
      <c r="R18" s="46" t="s">
        <v>166</v>
      </c>
      <c r="S18" s="46" t="s">
        <v>12</v>
      </c>
      <c r="T18" s="46" t="s">
        <v>13</v>
      </c>
      <c r="U18" s="46" t="str">
        <f t="shared" si="3"/>
        <v/>
      </c>
      <c r="V18" s="47" t="str">
        <f t="shared" ca="1" si="4"/>
        <v/>
      </c>
      <c r="W18" s="47" t="str">
        <f t="shared" ca="1" si="5"/>
        <v/>
      </c>
      <c r="X18" s="48">
        <f t="shared" si="0"/>
        <v>0</v>
      </c>
      <c r="Y18" s="48">
        <f t="shared" si="1"/>
        <v>0</v>
      </c>
      <c r="Z18" s="48" t="s">
        <v>9</v>
      </c>
      <c r="AA18" s="48" t="s">
        <v>164</v>
      </c>
      <c r="AB18" s="48" t="str">
        <f t="shared" si="6"/>
        <v/>
      </c>
      <c r="AC18" s="7"/>
    </row>
    <row r="19" spans="7:29" ht="20.25" customHeight="1" x14ac:dyDescent="0.25">
      <c r="G19" s="27" t="str">
        <f ca="1">IF(F19="","",IF(VLOOKUP(F19,'validation data'!$L$2:$M$13,2,FALSE)=1,IF(WEEKDAY(DATE(IF(MONTH(TODAY())&gt;=VLOOKUP(F19,'validation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data'!$L$2:$M$13,2,FALSE),1)+7,IF(VLOOKUP(F19,'validation data'!$L$2:$M$13,2,FALSE)=9,IF(WEEKDAY(DATE(IF(MONTH(TODAY())&gt;=VLOOKUP(F19,'validation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data'!$L$2:$M$13,2,FALSE),1)+1,IF(AND(OR(DAY(IF(WEEKDAY(DATE(IF(MONTH(TODAY())&gt;=VLOOKUP(F19,'validation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data'!$L$2:$M$13,2,FALSE),1))=4,(DAY(IF(WEEKDAY(DATE(IF(MONTH(TODAY())&gt;=VLOOKUP(F19,'validation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data'!$L$2:$M$13,2,FALSE),1))=5)),VLOOKUP(F19,'validation data'!$L$2:$M$13,2,FALSE)=7),IF(WEEKDAY(DATE(IF(MONTH(TODAY())&gt;=VLOOKUP(F19,'validation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data'!$L$2:$M$13,2,FALSE),1)+1,IF(WEEKDAY(DATE(IF(MONTH(TODAY())&gt;=VLOOKUP(F19,'validation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f>
        <v/>
      </c>
      <c r="O19" s="29" t="s">
        <v>0</v>
      </c>
      <c r="P19" s="34" t="str">
        <f t="shared" si="2"/>
        <v/>
      </c>
      <c r="Q19" s="45" t="str">
        <f>IF(AND(D19="",K19="",J19=""),"",CONCATENATE(TEXT(VLOOKUP(D19,'validation data'!$H$2:$I$17,2,FALSE),"0000"),"-",IF(K19=99999,TEXT(J19,"00000"),TEXT(K19,"00000"))))</f>
        <v/>
      </c>
      <c r="R19" s="46" t="s">
        <v>166</v>
      </c>
      <c r="S19" s="46" t="s">
        <v>12</v>
      </c>
      <c r="T19" s="46" t="s">
        <v>13</v>
      </c>
      <c r="U19" s="46" t="str">
        <f t="shared" si="3"/>
        <v/>
      </c>
      <c r="V19" s="47" t="str">
        <f t="shared" ca="1" si="4"/>
        <v/>
      </c>
      <c r="W19" s="47" t="str">
        <f t="shared" ca="1" si="5"/>
        <v/>
      </c>
      <c r="X19" s="48">
        <f t="shared" si="0"/>
        <v>0</v>
      </c>
      <c r="Y19" s="48">
        <f t="shared" si="1"/>
        <v>0</v>
      </c>
      <c r="Z19" s="48" t="s">
        <v>9</v>
      </c>
      <c r="AA19" s="48" t="s">
        <v>164</v>
      </c>
      <c r="AB19" s="48" t="str">
        <f t="shared" si="6"/>
        <v/>
      </c>
      <c r="AC19" s="7"/>
    </row>
    <row r="20" spans="7:29" ht="20.25" customHeight="1" x14ac:dyDescent="0.25">
      <c r="G20" s="27" t="str">
        <f ca="1">IF(F20="","",IF(VLOOKUP(F20,'validation data'!$L$2:$M$13,2,FALSE)=1,IF(WEEKDAY(DATE(IF(MONTH(TODAY())&gt;=VLOOKUP(F20,'validation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data'!$L$2:$M$13,2,FALSE),1)+7,IF(VLOOKUP(F20,'validation data'!$L$2:$M$13,2,FALSE)=9,IF(WEEKDAY(DATE(IF(MONTH(TODAY())&gt;=VLOOKUP(F20,'validation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data'!$L$2:$M$13,2,FALSE),1)+1,IF(AND(OR(DAY(IF(WEEKDAY(DATE(IF(MONTH(TODAY())&gt;=VLOOKUP(F20,'validation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data'!$L$2:$M$13,2,FALSE),1))=4,(DAY(IF(WEEKDAY(DATE(IF(MONTH(TODAY())&gt;=VLOOKUP(F20,'validation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data'!$L$2:$M$13,2,FALSE),1))=5)),VLOOKUP(F20,'validation data'!$L$2:$M$13,2,FALSE)=7),IF(WEEKDAY(DATE(IF(MONTH(TODAY())&gt;=VLOOKUP(F20,'validation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data'!$L$2:$M$13,2,FALSE),1)+1,IF(WEEKDAY(DATE(IF(MONTH(TODAY())&gt;=VLOOKUP(F20,'validation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f>
        <v/>
      </c>
      <c r="O20" s="29" t="s">
        <v>0</v>
      </c>
      <c r="P20" s="34" t="str">
        <f t="shared" si="2"/>
        <v/>
      </c>
      <c r="Q20" s="45" t="str">
        <f>IF(AND(D20="",K20="",J20=""),"",CONCATENATE(TEXT(VLOOKUP(D20,'validation data'!$H$2:$I$17,2,FALSE),"0000"),"-",IF(K20=99999,TEXT(J20,"00000"),TEXT(K20,"00000"))))</f>
        <v/>
      </c>
      <c r="R20" s="46" t="s">
        <v>166</v>
      </c>
      <c r="S20" s="46" t="s">
        <v>12</v>
      </c>
      <c r="T20" s="46" t="s">
        <v>13</v>
      </c>
      <c r="U20" s="46" t="str">
        <f t="shared" si="3"/>
        <v/>
      </c>
      <c r="V20" s="47" t="str">
        <f t="shared" ca="1" si="4"/>
        <v/>
      </c>
      <c r="W20" s="47" t="str">
        <f t="shared" ca="1" si="5"/>
        <v/>
      </c>
      <c r="X20" s="48">
        <f t="shared" si="0"/>
        <v>0</v>
      </c>
      <c r="Y20" s="48">
        <f t="shared" si="1"/>
        <v>0</v>
      </c>
      <c r="Z20" s="48" t="s">
        <v>9</v>
      </c>
      <c r="AA20" s="48" t="s">
        <v>164</v>
      </c>
      <c r="AB20" s="48" t="str">
        <f t="shared" si="6"/>
        <v/>
      </c>
      <c r="AC20" s="7"/>
    </row>
    <row r="21" spans="7:29" ht="20.25" customHeight="1" x14ac:dyDescent="0.25">
      <c r="G21" s="27" t="str">
        <f ca="1">IF(F21="","",IF(VLOOKUP(F21,'validation data'!$L$2:$M$13,2,FALSE)=1,IF(WEEKDAY(DATE(IF(MONTH(TODAY())&gt;=VLOOKUP(F21,'validation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data'!$L$2:$M$13,2,FALSE),1)+7,IF(VLOOKUP(F21,'validation data'!$L$2:$M$13,2,FALSE)=9,IF(WEEKDAY(DATE(IF(MONTH(TODAY())&gt;=VLOOKUP(F21,'validation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data'!$L$2:$M$13,2,FALSE),1)+1,IF(AND(OR(DAY(IF(WEEKDAY(DATE(IF(MONTH(TODAY())&gt;=VLOOKUP(F21,'validation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data'!$L$2:$M$13,2,FALSE),1))=4,(DAY(IF(WEEKDAY(DATE(IF(MONTH(TODAY())&gt;=VLOOKUP(F21,'validation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data'!$L$2:$M$13,2,FALSE),1))=5)),VLOOKUP(F21,'validation data'!$L$2:$M$13,2,FALSE)=7),IF(WEEKDAY(DATE(IF(MONTH(TODAY())&gt;=VLOOKUP(F21,'validation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data'!$L$2:$M$13,2,FALSE),1)+1,IF(WEEKDAY(DATE(IF(MONTH(TODAY())&gt;=VLOOKUP(F21,'validation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f>
        <v/>
      </c>
      <c r="O21" s="29" t="s">
        <v>0</v>
      </c>
      <c r="P21" s="34" t="str">
        <f t="shared" si="2"/>
        <v/>
      </c>
      <c r="Q21" s="45" t="str">
        <f>IF(AND(D21="",K21="",J21=""),"",CONCATENATE(TEXT(VLOOKUP(D21,'validation data'!$H$2:$I$17,2,FALSE),"0000"),"-",IF(K21=99999,TEXT(J21,"00000"),TEXT(K21,"00000"))))</f>
        <v/>
      </c>
      <c r="R21" s="46" t="s">
        <v>166</v>
      </c>
      <c r="S21" s="46" t="s">
        <v>12</v>
      </c>
      <c r="T21" s="46" t="s">
        <v>13</v>
      </c>
      <c r="U21" s="46" t="str">
        <f t="shared" si="3"/>
        <v/>
      </c>
      <c r="V21" s="47" t="str">
        <f t="shared" ca="1" si="4"/>
        <v/>
      </c>
      <c r="W21" s="47" t="str">
        <f t="shared" ca="1" si="5"/>
        <v/>
      </c>
      <c r="X21" s="48">
        <f t="shared" si="0"/>
        <v>0</v>
      </c>
      <c r="Y21" s="48">
        <f t="shared" si="1"/>
        <v>0</v>
      </c>
      <c r="Z21" s="48" t="s">
        <v>9</v>
      </c>
      <c r="AA21" s="48" t="s">
        <v>164</v>
      </c>
      <c r="AB21" s="48" t="str">
        <f t="shared" si="6"/>
        <v/>
      </c>
      <c r="AC21" s="7"/>
    </row>
    <row r="22" spans="7:29" ht="20.25" customHeight="1" x14ac:dyDescent="0.25">
      <c r="G22" s="27" t="str">
        <f ca="1">IF(F22="","",IF(VLOOKUP(F22,'validation data'!$L$2:$M$13,2,FALSE)=1,IF(WEEKDAY(DATE(IF(MONTH(TODAY())&gt;=VLOOKUP(F22,'validation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data'!$L$2:$M$13,2,FALSE),1)+7,IF(VLOOKUP(F22,'validation data'!$L$2:$M$13,2,FALSE)=9,IF(WEEKDAY(DATE(IF(MONTH(TODAY())&gt;=VLOOKUP(F22,'validation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data'!$L$2:$M$13,2,FALSE),1)+1,IF(AND(OR(DAY(IF(WEEKDAY(DATE(IF(MONTH(TODAY())&gt;=VLOOKUP(F22,'validation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data'!$L$2:$M$13,2,FALSE),1))=4,(DAY(IF(WEEKDAY(DATE(IF(MONTH(TODAY())&gt;=VLOOKUP(F22,'validation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data'!$L$2:$M$13,2,FALSE),1))=5)),VLOOKUP(F22,'validation data'!$L$2:$M$13,2,FALSE)=7),IF(WEEKDAY(DATE(IF(MONTH(TODAY())&gt;=VLOOKUP(F22,'validation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data'!$L$2:$M$13,2,FALSE),1)+1,IF(WEEKDAY(DATE(IF(MONTH(TODAY())&gt;=VLOOKUP(F22,'validation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f>
        <v/>
      </c>
      <c r="O22" s="29" t="s">
        <v>0</v>
      </c>
      <c r="P22" s="34" t="str">
        <f t="shared" si="2"/>
        <v/>
      </c>
      <c r="Q22" s="45" t="str">
        <f>IF(AND(D22="",K22="",J22=""),"",CONCATENATE(TEXT(VLOOKUP(D22,'validation data'!$H$2:$I$17,2,FALSE),"0000"),"-",IF(K22=99999,TEXT(J22,"00000"),TEXT(K22,"00000"))))</f>
        <v/>
      </c>
      <c r="R22" s="46" t="s">
        <v>166</v>
      </c>
      <c r="S22" s="46" t="s">
        <v>12</v>
      </c>
      <c r="T22" s="46" t="s">
        <v>13</v>
      </c>
      <c r="U22" s="46" t="str">
        <f t="shared" si="3"/>
        <v/>
      </c>
      <c r="V22" s="47" t="str">
        <f t="shared" ca="1" si="4"/>
        <v/>
      </c>
      <c r="W22" s="47" t="str">
        <f t="shared" ca="1" si="5"/>
        <v/>
      </c>
      <c r="X22" s="48">
        <f t="shared" si="0"/>
        <v>0</v>
      </c>
      <c r="Y22" s="48">
        <f t="shared" si="1"/>
        <v>0</v>
      </c>
      <c r="Z22" s="48" t="s">
        <v>9</v>
      </c>
      <c r="AA22" s="48" t="s">
        <v>164</v>
      </c>
      <c r="AB22" s="48" t="str">
        <f t="shared" si="6"/>
        <v/>
      </c>
      <c r="AC22" s="7"/>
    </row>
    <row r="23" spans="7:29" ht="20.25" customHeight="1" x14ac:dyDescent="0.25">
      <c r="G23" s="27" t="str">
        <f ca="1">IF(F23="","",IF(VLOOKUP(F23,'validation data'!$L$2:$M$13,2,FALSE)=1,IF(WEEKDAY(DATE(IF(MONTH(TODAY())&gt;=VLOOKUP(F23,'validation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data'!$L$2:$M$13,2,FALSE),1)+7,IF(VLOOKUP(F23,'validation data'!$L$2:$M$13,2,FALSE)=9,IF(WEEKDAY(DATE(IF(MONTH(TODAY())&gt;=VLOOKUP(F23,'validation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data'!$L$2:$M$13,2,FALSE),1)+1,IF(AND(OR(DAY(IF(WEEKDAY(DATE(IF(MONTH(TODAY())&gt;=VLOOKUP(F23,'validation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data'!$L$2:$M$13,2,FALSE),1))=4,(DAY(IF(WEEKDAY(DATE(IF(MONTH(TODAY())&gt;=VLOOKUP(F23,'validation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data'!$L$2:$M$13,2,FALSE),1))=5)),VLOOKUP(F23,'validation data'!$L$2:$M$13,2,FALSE)=7),IF(WEEKDAY(DATE(IF(MONTH(TODAY())&gt;=VLOOKUP(F23,'validation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data'!$L$2:$M$13,2,FALSE),1)+1,IF(WEEKDAY(DATE(IF(MONTH(TODAY())&gt;=VLOOKUP(F23,'validation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f>
        <v/>
      </c>
      <c r="O23" s="29" t="s">
        <v>0</v>
      </c>
      <c r="P23" s="34" t="str">
        <f t="shared" si="2"/>
        <v/>
      </c>
      <c r="Q23" s="45" t="str">
        <f>IF(AND(D23="",K23="",J23=""),"",CONCATENATE(TEXT(VLOOKUP(D23,'validation data'!$H$2:$I$17,2,FALSE),"0000"),"-",IF(K23=99999,TEXT(J23,"00000"),TEXT(K23,"00000"))))</f>
        <v/>
      </c>
      <c r="R23" s="46" t="s">
        <v>166</v>
      </c>
      <c r="S23" s="46" t="s">
        <v>12</v>
      </c>
      <c r="T23" s="46" t="s">
        <v>13</v>
      </c>
      <c r="U23" s="46" t="str">
        <f t="shared" si="3"/>
        <v/>
      </c>
      <c r="V23" s="47" t="str">
        <f t="shared" ca="1" si="4"/>
        <v/>
      </c>
      <c r="W23" s="47" t="str">
        <f t="shared" ca="1" si="5"/>
        <v/>
      </c>
      <c r="X23" s="48">
        <f t="shared" si="0"/>
        <v>0</v>
      </c>
      <c r="Y23" s="48">
        <f t="shared" si="1"/>
        <v>0</v>
      </c>
      <c r="Z23" s="48" t="s">
        <v>9</v>
      </c>
      <c r="AA23" s="48" t="s">
        <v>164</v>
      </c>
      <c r="AB23" s="48" t="str">
        <f t="shared" si="6"/>
        <v/>
      </c>
      <c r="AC23" s="7"/>
    </row>
    <row r="24" spans="7:29" ht="20.25" customHeight="1" x14ac:dyDescent="0.25">
      <c r="G24" s="27" t="str">
        <f ca="1">IF(F24="","",IF(VLOOKUP(F24,'validation data'!$L$2:$M$13,2,FALSE)=1,IF(WEEKDAY(DATE(IF(MONTH(TODAY())&gt;=VLOOKUP(F24,'validation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data'!$L$2:$M$13,2,FALSE),1)+7,IF(VLOOKUP(F24,'validation data'!$L$2:$M$13,2,FALSE)=9,IF(WEEKDAY(DATE(IF(MONTH(TODAY())&gt;=VLOOKUP(F24,'validation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data'!$L$2:$M$13,2,FALSE),1)+1,IF(AND(OR(DAY(IF(WEEKDAY(DATE(IF(MONTH(TODAY())&gt;=VLOOKUP(F24,'validation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data'!$L$2:$M$13,2,FALSE),1))=4,(DAY(IF(WEEKDAY(DATE(IF(MONTH(TODAY())&gt;=VLOOKUP(F24,'validation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data'!$L$2:$M$13,2,FALSE),1))=5)),VLOOKUP(F24,'validation data'!$L$2:$M$13,2,FALSE)=7),IF(WEEKDAY(DATE(IF(MONTH(TODAY())&gt;=VLOOKUP(F24,'validation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data'!$L$2:$M$13,2,FALSE),1)+1,IF(WEEKDAY(DATE(IF(MONTH(TODAY())&gt;=VLOOKUP(F24,'validation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f>
        <v/>
      </c>
      <c r="O24" s="29" t="s">
        <v>0</v>
      </c>
      <c r="P24" s="34" t="str">
        <f t="shared" si="2"/>
        <v/>
      </c>
      <c r="Q24" s="45" t="str">
        <f>IF(AND(D24="",K24="",J24=""),"",CONCATENATE(TEXT(VLOOKUP(D24,'validation data'!$H$2:$I$17,2,FALSE),"0000"),"-",IF(K24=99999,TEXT(J24,"00000"),TEXT(K24,"00000"))))</f>
        <v/>
      </c>
      <c r="R24" s="46" t="s">
        <v>166</v>
      </c>
      <c r="S24" s="46" t="s">
        <v>12</v>
      </c>
      <c r="T24" s="46" t="s">
        <v>13</v>
      </c>
      <c r="U24" s="46" t="str">
        <f t="shared" si="3"/>
        <v/>
      </c>
      <c r="V24" s="47" t="str">
        <f t="shared" ca="1" si="4"/>
        <v/>
      </c>
      <c r="W24" s="47" t="str">
        <f t="shared" ca="1" si="5"/>
        <v/>
      </c>
      <c r="X24" s="48">
        <f t="shared" si="0"/>
        <v>0</v>
      </c>
      <c r="Y24" s="48">
        <f t="shared" si="1"/>
        <v>0</v>
      </c>
      <c r="Z24" s="48" t="s">
        <v>9</v>
      </c>
      <c r="AA24" s="48" t="s">
        <v>164</v>
      </c>
      <c r="AB24" s="48" t="str">
        <f t="shared" si="6"/>
        <v/>
      </c>
      <c r="AC24" s="7"/>
    </row>
    <row r="25" spans="7:29" ht="20.25" customHeight="1" x14ac:dyDescent="0.25">
      <c r="G25" s="27" t="str">
        <f ca="1">IF(F25="","",IF(VLOOKUP(F25,'validation data'!$L$2:$M$13,2,FALSE)=1,IF(WEEKDAY(DATE(IF(MONTH(TODAY())&gt;=VLOOKUP(F25,'validation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data'!$L$2:$M$13,2,FALSE),1)+7,IF(VLOOKUP(F25,'validation data'!$L$2:$M$13,2,FALSE)=9,IF(WEEKDAY(DATE(IF(MONTH(TODAY())&gt;=VLOOKUP(F25,'validation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data'!$L$2:$M$13,2,FALSE),1)+1,IF(AND(OR(DAY(IF(WEEKDAY(DATE(IF(MONTH(TODAY())&gt;=VLOOKUP(F25,'validation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data'!$L$2:$M$13,2,FALSE),1))=4,(DAY(IF(WEEKDAY(DATE(IF(MONTH(TODAY())&gt;=VLOOKUP(F25,'validation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data'!$L$2:$M$13,2,FALSE),1))=5)),VLOOKUP(F25,'validation data'!$L$2:$M$13,2,FALSE)=7),IF(WEEKDAY(DATE(IF(MONTH(TODAY())&gt;=VLOOKUP(F25,'validation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data'!$L$2:$M$13,2,FALSE),1)+1,IF(WEEKDAY(DATE(IF(MONTH(TODAY())&gt;=VLOOKUP(F25,'validation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f>
        <v/>
      </c>
      <c r="O25" s="29" t="s">
        <v>0</v>
      </c>
      <c r="P25" s="34" t="str">
        <f t="shared" si="2"/>
        <v/>
      </c>
      <c r="Q25" s="45" t="str">
        <f>IF(AND(D25="",K25="",J25=""),"",CONCATENATE(TEXT(VLOOKUP(D25,'validation data'!$H$2:$I$17,2,FALSE),"0000"),"-",IF(K25=99999,TEXT(J25,"00000"),TEXT(K25,"00000"))))</f>
        <v/>
      </c>
      <c r="R25" s="46" t="s">
        <v>166</v>
      </c>
      <c r="S25" s="46" t="s">
        <v>12</v>
      </c>
      <c r="T25" s="46" t="s">
        <v>13</v>
      </c>
      <c r="U25" s="46" t="str">
        <f t="shared" si="3"/>
        <v/>
      </c>
      <c r="V25" s="47" t="str">
        <f t="shared" ca="1" si="4"/>
        <v/>
      </c>
      <c r="W25" s="47" t="str">
        <f t="shared" ca="1" si="5"/>
        <v/>
      </c>
      <c r="X25" s="48">
        <f t="shared" si="0"/>
        <v>0</v>
      </c>
      <c r="Y25" s="48">
        <f t="shared" si="1"/>
        <v>0</v>
      </c>
      <c r="Z25" s="48" t="s">
        <v>9</v>
      </c>
      <c r="AA25" s="48" t="s">
        <v>164</v>
      </c>
      <c r="AB25" s="48" t="str">
        <f t="shared" si="6"/>
        <v/>
      </c>
      <c r="AC25" s="7"/>
    </row>
    <row r="26" spans="7:29" ht="20.25" customHeight="1" x14ac:dyDescent="0.25">
      <c r="G26" s="27" t="str">
        <f ca="1">IF(F26="","",IF(VLOOKUP(F26,'validation data'!$L$2:$M$13,2,FALSE)=1,IF(WEEKDAY(DATE(IF(MONTH(TODAY())&gt;=VLOOKUP(F26,'validation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data'!$L$2:$M$13,2,FALSE),1)+7,IF(VLOOKUP(F26,'validation data'!$L$2:$M$13,2,FALSE)=9,IF(WEEKDAY(DATE(IF(MONTH(TODAY())&gt;=VLOOKUP(F26,'validation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data'!$L$2:$M$13,2,FALSE),1)+1,IF(AND(OR(DAY(IF(WEEKDAY(DATE(IF(MONTH(TODAY())&gt;=VLOOKUP(F26,'validation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data'!$L$2:$M$13,2,FALSE),1))=4,(DAY(IF(WEEKDAY(DATE(IF(MONTH(TODAY())&gt;=VLOOKUP(F26,'validation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data'!$L$2:$M$13,2,FALSE),1))=5)),VLOOKUP(F26,'validation data'!$L$2:$M$13,2,FALSE)=7),IF(WEEKDAY(DATE(IF(MONTH(TODAY())&gt;=VLOOKUP(F26,'validation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data'!$L$2:$M$13,2,FALSE),1)+1,IF(WEEKDAY(DATE(IF(MONTH(TODAY())&gt;=VLOOKUP(F26,'validation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f>
        <v/>
      </c>
      <c r="O26" s="29" t="s">
        <v>0</v>
      </c>
      <c r="P26" s="34" t="str">
        <f t="shared" si="2"/>
        <v/>
      </c>
      <c r="Q26" s="45" t="str">
        <f>IF(AND(D26="",K26="",J26=""),"",CONCATENATE(TEXT(VLOOKUP(D26,'validation data'!$H$2:$I$17,2,FALSE),"0000"),"-",IF(K26=99999,TEXT(J26,"00000"),TEXT(K26,"00000"))))</f>
        <v/>
      </c>
      <c r="R26" s="46" t="s">
        <v>166</v>
      </c>
      <c r="S26" s="46" t="s">
        <v>12</v>
      </c>
      <c r="T26" s="46" t="s">
        <v>13</v>
      </c>
      <c r="U26" s="46" t="str">
        <f t="shared" si="3"/>
        <v/>
      </c>
      <c r="V26" s="47" t="str">
        <f t="shared" ca="1" si="4"/>
        <v/>
      </c>
      <c r="W26" s="47" t="str">
        <f t="shared" ca="1" si="5"/>
        <v/>
      </c>
      <c r="X26" s="48">
        <f t="shared" si="0"/>
        <v>0</v>
      </c>
      <c r="Y26" s="48">
        <f t="shared" si="1"/>
        <v>0</v>
      </c>
      <c r="Z26" s="48" t="s">
        <v>9</v>
      </c>
      <c r="AA26" s="48" t="s">
        <v>164</v>
      </c>
      <c r="AB26" s="48" t="str">
        <f t="shared" si="6"/>
        <v/>
      </c>
      <c r="AC26" s="7"/>
    </row>
    <row r="27" spans="7:29" ht="20.25" customHeight="1" x14ac:dyDescent="0.25">
      <c r="G27" s="27" t="str">
        <f ca="1">IF(F27="","",IF(VLOOKUP(F27,'validation data'!$L$2:$M$13,2,FALSE)=1,IF(WEEKDAY(DATE(IF(MONTH(TODAY())&gt;=VLOOKUP(F27,'validation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data'!$L$2:$M$13,2,FALSE),1)+7,IF(VLOOKUP(F27,'validation data'!$L$2:$M$13,2,FALSE)=9,IF(WEEKDAY(DATE(IF(MONTH(TODAY())&gt;=VLOOKUP(F27,'validation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data'!$L$2:$M$13,2,FALSE),1)+1,IF(AND(OR(DAY(IF(WEEKDAY(DATE(IF(MONTH(TODAY())&gt;=VLOOKUP(F27,'validation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data'!$L$2:$M$13,2,FALSE),1))=4,(DAY(IF(WEEKDAY(DATE(IF(MONTH(TODAY())&gt;=VLOOKUP(F27,'validation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data'!$L$2:$M$13,2,FALSE),1))=5)),VLOOKUP(F27,'validation data'!$L$2:$M$13,2,FALSE)=7),IF(WEEKDAY(DATE(IF(MONTH(TODAY())&gt;=VLOOKUP(F27,'validation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data'!$L$2:$M$13,2,FALSE),1)+1,IF(WEEKDAY(DATE(IF(MONTH(TODAY())&gt;=VLOOKUP(F27,'validation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f>
        <v/>
      </c>
      <c r="O27" s="29" t="s">
        <v>0</v>
      </c>
      <c r="P27" s="34" t="str">
        <f t="shared" si="2"/>
        <v/>
      </c>
      <c r="Q27" s="45" t="str">
        <f>IF(AND(D27="",K27="",J27=""),"",CONCATENATE(TEXT(VLOOKUP(D27,'validation data'!$H$2:$I$17,2,FALSE),"0000"),"-",IF(K27=99999,TEXT(J27,"00000"),TEXT(K27,"00000"))))</f>
        <v/>
      </c>
      <c r="R27" s="46" t="s">
        <v>166</v>
      </c>
      <c r="S27" s="46" t="s">
        <v>12</v>
      </c>
      <c r="T27" s="46" t="s">
        <v>13</v>
      </c>
      <c r="U27" s="46" t="str">
        <f t="shared" si="3"/>
        <v/>
      </c>
      <c r="V27" s="47" t="str">
        <f t="shared" ca="1" si="4"/>
        <v/>
      </c>
      <c r="W27" s="47" t="str">
        <f t="shared" ca="1" si="5"/>
        <v/>
      </c>
      <c r="X27" s="48">
        <f t="shared" si="0"/>
        <v>0</v>
      </c>
      <c r="Y27" s="48">
        <f t="shared" si="1"/>
        <v>0</v>
      </c>
      <c r="Z27" s="48" t="s">
        <v>9</v>
      </c>
      <c r="AA27" s="48" t="s">
        <v>164</v>
      </c>
      <c r="AB27" s="48" t="str">
        <f t="shared" si="6"/>
        <v/>
      </c>
      <c r="AC27" s="7"/>
    </row>
    <row r="28" spans="7:29" ht="20.25" customHeight="1" x14ac:dyDescent="0.25">
      <c r="G28" s="27" t="str">
        <f ca="1">IF(F28="","",IF(VLOOKUP(F28,'validation data'!$L$2:$M$13,2,FALSE)=1,IF(WEEKDAY(DATE(IF(MONTH(TODAY())&gt;=VLOOKUP(F28,'validation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data'!$L$2:$M$13,2,FALSE),1)+7,IF(VLOOKUP(F28,'validation data'!$L$2:$M$13,2,FALSE)=9,IF(WEEKDAY(DATE(IF(MONTH(TODAY())&gt;=VLOOKUP(F28,'validation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data'!$L$2:$M$13,2,FALSE),1)+1,IF(AND(OR(DAY(IF(WEEKDAY(DATE(IF(MONTH(TODAY())&gt;=VLOOKUP(F28,'validation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data'!$L$2:$M$13,2,FALSE),1))=4,(DAY(IF(WEEKDAY(DATE(IF(MONTH(TODAY())&gt;=VLOOKUP(F28,'validation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data'!$L$2:$M$13,2,FALSE),1))=5)),VLOOKUP(F28,'validation data'!$L$2:$M$13,2,FALSE)=7),IF(WEEKDAY(DATE(IF(MONTH(TODAY())&gt;=VLOOKUP(F28,'validation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data'!$L$2:$M$13,2,FALSE),1)+1,IF(WEEKDAY(DATE(IF(MONTH(TODAY())&gt;=VLOOKUP(F28,'validation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f>
        <v/>
      </c>
      <c r="O28" s="29" t="s">
        <v>0</v>
      </c>
      <c r="P28" s="34" t="str">
        <f t="shared" si="2"/>
        <v/>
      </c>
      <c r="Q28" s="45" t="str">
        <f>IF(AND(D28="",K28="",J28=""),"",CONCATENATE(TEXT(VLOOKUP(D28,'validation data'!$H$2:$I$17,2,FALSE),"0000"),"-",IF(K28=99999,TEXT(J28,"00000"),TEXT(K28,"00000"))))</f>
        <v/>
      </c>
      <c r="R28" s="46" t="s">
        <v>166</v>
      </c>
      <c r="S28" s="46" t="s">
        <v>12</v>
      </c>
      <c r="T28" s="46" t="s">
        <v>13</v>
      </c>
      <c r="U28" s="46" t="str">
        <f t="shared" si="3"/>
        <v/>
      </c>
      <c r="V28" s="47" t="str">
        <f t="shared" ca="1" si="4"/>
        <v/>
      </c>
      <c r="W28" s="47" t="str">
        <f t="shared" ca="1" si="5"/>
        <v/>
      </c>
      <c r="X28" s="48">
        <f t="shared" si="0"/>
        <v>0</v>
      </c>
      <c r="Y28" s="48">
        <f t="shared" si="1"/>
        <v>0</v>
      </c>
      <c r="Z28" s="48" t="s">
        <v>9</v>
      </c>
      <c r="AA28" s="48" t="s">
        <v>164</v>
      </c>
      <c r="AB28" s="48" t="str">
        <f t="shared" si="6"/>
        <v/>
      </c>
      <c r="AC28" s="7"/>
    </row>
    <row r="29" spans="7:29" ht="20.25" customHeight="1" x14ac:dyDescent="0.25">
      <c r="G29" s="27" t="str">
        <f ca="1">IF(F29="","",IF(VLOOKUP(F29,'validation data'!$L$2:$M$13,2,FALSE)=1,IF(WEEKDAY(DATE(IF(MONTH(TODAY())&gt;=VLOOKUP(F29,'validation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data'!$L$2:$M$13,2,FALSE),1)+7,IF(VLOOKUP(F29,'validation data'!$L$2:$M$13,2,FALSE)=9,IF(WEEKDAY(DATE(IF(MONTH(TODAY())&gt;=VLOOKUP(F29,'validation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data'!$L$2:$M$13,2,FALSE),1)+1,IF(AND(OR(DAY(IF(WEEKDAY(DATE(IF(MONTH(TODAY())&gt;=VLOOKUP(F29,'validation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data'!$L$2:$M$13,2,FALSE),1))=4,(DAY(IF(WEEKDAY(DATE(IF(MONTH(TODAY())&gt;=VLOOKUP(F29,'validation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data'!$L$2:$M$13,2,FALSE),1))=5)),VLOOKUP(F29,'validation data'!$L$2:$M$13,2,FALSE)=7),IF(WEEKDAY(DATE(IF(MONTH(TODAY())&gt;=VLOOKUP(F29,'validation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data'!$L$2:$M$13,2,FALSE),1)+1,IF(WEEKDAY(DATE(IF(MONTH(TODAY())&gt;=VLOOKUP(F29,'validation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f>
        <v/>
      </c>
      <c r="O29" s="29" t="s">
        <v>0</v>
      </c>
      <c r="P29" s="34" t="str">
        <f t="shared" si="2"/>
        <v/>
      </c>
      <c r="Q29" s="45" t="str">
        <f>IF(AND(D29="",K29="",J29=""),"",CONCATENATE(TEXT(VLOOKUP(D29,'validation data'!$H$2:$I$17,2,FALSE),"0000"),"-",IF(K29=99999,TEXT(J29,"00000"),TEXT(K29,"00000"))))</f>
        <v/>
      </c>
      <c r="R29" s="46" t="s">
        <v>166</v>
      </c>
      <c r="S29" s="46" t="s">
        <v>12</v>
      </c>
      <c r="T29" s="46" t="s">
        <v>13</v>
      </c>
      <c r="U29" s="46" t="str">
        <f t="shared" si="3"/>
        <v/>
      </c>
      <c r="V29" s="47" t="str">
        <f t="shared" ca="1" si="4"/>
        <v/>
      </c>
      <c r="W29" s="47" t="str">
        <f t="shared" ca="1" si="5"/>
        <v/>
      </c>
      <c r="X29" s="48">
        <f t="shared" si="0"/>
        <v>0</v>
      </c>
      <c r="Y29" s="48">
        <f t="shared" si="1"/>
        <v>0</v>
      </c>
      <c r="Z29" s="48" t="s">
        <v>9</v>
      </c>
      <c r="AA29" s="48" t="s">
        <v>164</v>
      </c>
      <c r="AB29" s="48" t="str">
        <f t="shared" si="6"/>
        <v/>
      </c>
      <c r="AC29" s="7"/>
    </row>
    <row r="30" spans="7:29" ht="20.25" customHeight="1" x14ac:dyDescent="0.25">
      <c r="G30" s="27" t="str">
        <f ca="1">IF(F30="","",IF(VLOOKUP(F30,'validation data'!$L$2:$M$13,2,FALSE)=1,IF(WEEKDAY(DATE(IF(MONTH(TODAY())&gt;=VLOOKUP(F30,'validation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data'!$L$2:$M$13,2,FALSE),1)+7,IF(VLOOKUP(F30,'validation data'!$L$2:$M$13,2,FALSE)=9,IF(WEEKDAY(DATE(IF(MONTH(TODAY())&gt;=VLOOKUP(F30,'validation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data'!$L$2:$M$13,2,FALSE),1)+1,IF(AND(OR(DAY(IF(WEEKDAY(DATE(IF(MONTH(TODAY())&gt;=VLOOKUP(F30,'validation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data'!$L$2:$M$13,2,FALSE),1))=4,(DAY(IF(WEEKDAY(DATE(IF(MONTH(TODAY())&gt;=VLOOKUP(F30,'validation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data'!$L$2:$M$13,2,FALSE),1))=5)),VLOOKUP(F30,'validation data'!$L$2:$M$13,2,FALSE)=7),IF(WEEKDAY(DATE(IF(MONTH(TODAY())&gt;=VLOOKUP(F30,'validation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data'!$L$2:$M$13,2,FALSE),1)+1,IF(WEEKDAY(DATE(IF(MONTH(TODAY())&gt;=VLOOKUP(F30,'validation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f>
        <v/>
      </c>
      <c r="O30" s="29" t="s">
        <v>0</v>
      </c>
      <c r="P30" s="34" t="str">
        <f t="shared" si="2"/>
        <v/>
      </c>
      <c r="Q30" s="45" t="str">
        <f>IF(AND(D30="",K30="",J30=""),"",CONCATENATE(TEXT(VLOOKUP(D30,'validation data'!$H$2:$I$17,2,FALSE),"0000"),"-",IF(K30=99999,TEXT(J30,"00000"),TEXT(K30,"00000"))))</f>
        <v/>
      </c>
      <c r="R30" s="46" t="s">
        <v>166</v>
      </c>
      <c r="S30" s="46" t="s">
        <v>12</v>
      </c>
      <c r="T30" s="46" t="s">
        <v>13</v>
      </c>
      <c r="U30" s="46" t="str">
        <f t="shared" si="3"/>
        <v/>
      </c>
      <c r="V30" s="47" t="str">
        <f t="shared" ca="1" si="4"/>
        <v/>
      </c>
      <c r="W30" s="47" t="str">
        <f t="shared" ca="1" si="5"/>
        <v/>
      </c>
      <c r="X30" s="48">
        <f t="shared" si="0"/>
        <v>0</v>
      </c>
      <c r="Y30" s="48">
        <f t="shared" si="1"/>
        <v>0</v>
      </c>
      <c r="Z30" s="48" t="s">
        <v>9</v>
      </c>
      <c r="AA30" s="48" t="s">
        <v>164</v>
      </c>
      <c r="AB30" s="48" t="str">
        <f t="shared" si="6"/>
        <v/>
      </c>
      <c r="AC30" s="7"/>
    </row>
    <row r="31" spans="7:29" ht="20.25" customHeight="1" x14ac:dyDescent="0.25">
      <c r="G31" s="27" t="str">
        <f ca="1">IF(F31="","",IF(VLOOKUP(F31,'validation data'!$L$2:$M$13,2,FALSE)=1,IF(WEEKDAY(DATE(IF(MONTH(TODAY())&gt;=VLOOKUP(F31,'validation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data'!$L$2:$M$13,2,FALSE),1)+7,IF(VLOOKUP(F31,'validation data'!$L$2:$M$13,2,FALSE)=9,IF(WEEKDAY(DATE(IF(MONTH(TODAY())&gt;=VLOOKUP(F31,'validation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data'!$L$2:$M$13,2,FALSE),1)+1,IF(AND(OR(DAY(IF(WEEKDAY(DATE(IF(MONTH(TODAY())&gt;=VLOOKUP(F31,'validation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data'!$L$2:$M$13,2,FALSE),1))=4,(DAY(IF(WEEKDAY(DATE(IF(MONTH(TODAY())&gt;=VLOOKUP(F31,'validation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data'!$L$2:$M$13,2,FALSE),1))=5)),VLOOKUP(F31,'validation data'!$L$2:$M$13,2,FALSE)=7),IF(WEEKDAY(DATE(IF(MONTH(TODAY())&gt;=VLOOKUP(F31,'validation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data'!$L$2:$M$13,2,FALSE),1)+1,IF(WEEKDAY(DATE(IF(MONTH(TODAY())&gt;=VLOOKUP(F31,'validation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f>
        <v/>
      </c>
      <c r="O31" s="29" t="s">
        <v>0</v>
      </c>
      <c r="P31" s="34" t="str">
        <f t="shared" si="2"/>
        <v/>
      </c>
      <c r="Q31" s="45" t="str">
        <f>IF(AND(D31="",K31="",J31=""),"",CONCATENATE(TEXT(VLOOKUP(D31,'validation data'!$H$2:$I$17,2,FALSE),"0000"),"-",IF(K31=99999,TEXT(J31,"00000"),TEXT(K31,"00000"))))</f>
        <v/>
      </c>
      <c r="R31" s="46" t="s">
        <v>166</v>
      </c>
      <c r="S31" s="46" t="s">
        <v>12</v>
      </c>
      <c r="T31" s="46" t="s">
        <v>13</v>
      </c>
      <c r="U31" s="46" t="str">
        <f t="shared" si="3"/>
        <v/>
      </c>
      <c r="V31" s="47" t="str">
        <f t="shared" ca="1" si="4"/>
        <v/>
      </c>
      <c r="W31" s="47" t="str">
        <f t="shared" ca="1" si="5"/>
        <v/>
      </c>
      <c r="X31" s="48">
        <f t="shared" si="0"/>
        <v>0</v>
      </c>
      <c r="Y31" s="48">
        <f t="shared" si="1"/>
        <v>0</v>
      </c>
      <c r="Z31" s="48" t="s">
        <v>9</v>
      </c>
      <c r="AA31" s="48" t="s">
        <v>164</v>
      </c>
      <c r="AB31" s="48" t="str">
        <f t="shared" si="6"/>
        <v/>
      </c>
      <c r="AC31" s="7"/>
    </row>
    <row r="32" spans="7:29" ht="20.25" customHeight="1" x14ac:dyDescent="0.25">
      <c r="G32" s="27" t="str">
        <f ca="1">IF(F32="","",IF(VLOOKUP(F32,'validation data'!$L$2:$M$13,2,FALSE)=1,IF(WEEKDAY(DATE(IF(MONTH(TODAY())&gt;=VLOOKUP(F32,'validation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data'!$L$2:$M$13,2,FALSE),1)+7,IF(VLOOKUP(F32,'validation data'!$L$2:$M$13,2,FALSE)=9,IF(WEEKDAY(DATE(IF(MONTH(TODAY())&gt;=VLOOKUP(F32,'validation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data'!$L$2:$M$13,2,FALSE),1)+1,IF(AND(OR(DAY(IF(WEEKDAY(DATE(IF(MONTH(TODAY())&gt;=VLOOKUP(F32,'validation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data'!$L$2:$M$13,2,FALSE),1))=4,(DAY(IF(WEEKDAY(DATE(IF(MONTH(TODAY())&gt;=VLOOKUP(F32,'validation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data'!$L$2:$M$13,2,FALSE),1))=5)),VLOOKUP(F32,'validation data'!$L$2:$M$13,2,FALSE)=7),IF(WEEKDAY(DATE(IF(MONTH(TODAY())&gt;=VLOOKUP(F32,'validation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data'!$L$2:$M$13,2,FALSE),1)+1,IF(WEEKDAY(DATE(IF(MONTH(TODAY())&gt;=VLOOKUP(F32,'validation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f>
        <v/>
      </c>
      <c r="O32" s="29" t="s">
        <v>0</v>
      </c>
      <c r="P32" s="34" t="str">
        <f t="shared" si="2"/>
        <v/>
      </c>
      <c r="Q32" s="45" t="str">
        <f>IF(AND(D32="",K32="",J32=""),"",CONCATENATE(TEXT(VLOOKUP(D32,'validation data'!$H$2:$I$17,2,FALSE),"0000"),"-",IF(K32=99999,TEXT(J32,"00000"),TEXT(K32,"00000"))))</f>
        <v/>
      </c>
      <c r="R32" s="46" t="s">
        <v>166</v>
      </c>
      <c r="S32" s="46" t="s">
        <v>12</v>
      </c>
      <c r="T32" s="46" t="s">
        <v>13</v>
      </c>
      <c r="U32" s="46" t="str">
        <f t="shared" si="3"/>
        <v/>
      </c>
      <c r="V32" s="47" t="str">
        <f t="shared" ca="1" si="4"/>
        <v/>
      </c>
      <c r="W32" s="47" t="str">
        <f t="shared" ca="1" si="5"/>
        <v/>
      </c>
      <c r="X32" s="48">
        <f t="shared" si="0"/>
        <v>0</v>
      </c>
      <c r="Y32" s="48">
        <f t="shared" si="1"/>
        <v>0</v>
      </c>
      <c r="Z32" s="48" t="s">
        <v>9</v>
      </c>
      <c r="AA32" s="48" t="s">
        <v>164</v>
      </c>
      <c r="AB32" s="48" t="str">
        <f t="shared" si="6"/>
        <v/>
      </c>
      <c r="AC32" s="7"/>
    </row>
    <row r="33" spans="7:29" ht="20.25" customHeight="1" x14ac:dyDescent="0.25">
      <c r="G33" s="27" t="str">
        <f ca="1">IF(F33="","",IF(VLOOKUP(F33,'validation data'!$L$2:$M$13,2,FALSE)=1,IF(WEEKDAY(DATE(IF(MONTH(TODAY())&gt;=VLOOKUP(F33,'validation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data'!$L$2:$M$13,2,FALSE),1)+7,IF(VLOOKUP(F33,'validation data'!$L$2:$M$13,2,FALSE)=9,IF(WEEKDAY(DATE(IF(MONTH(TODAY())&gt;=VLOOKUP(F33,'validation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data'!$L$2:$M$13,2,FALSE),1)+1,IF(AND(OR(DAY(IF(WEEKDAY(DATE(IF(MONTH(TODAY())&gt;=VLOOKUP(F33,'validation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data'!$L$2:$M$13,2,FALSE),1))=4,(DAY(IF(WEEKDAY(DATE(IF(MONTH(TODAY())&gt;=VLOOKUP(F33,'validation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data'!$L$2:$M$13,2,FALSE),1))=5)),VLOOKUP(F33,'validation data'!$L$2:$M$13,2,FALSE)=7),IF(WEEKDAY(DATE(IF(MONTH(TODAY())&gt;=VLOOKUP(F33,'validation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data'!$L$2:$M$13,2,FALSE),1)+1,IF(WEEKDAY(DATE(IF(MONTH(TODAY())&gt;=VLOOKUP(F33,'validation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f>
        <v/>
      </c>
      <c r="O33" s="29" t="s">
        <v>0</v>
      </c>
      <c r="P33" s="34" t="str">
        <f t="shared" si="2"/>
        <v/>
      </c>
      <c r="Q33" s="45" t="str">
        <f>IF(AND(D33="",K33="",J33=""),"",CONCATENATE(TEXT(VLOOKUP(D33,'validation data'!$H$2:$I$17,2,FALSE),"0000"),"-",IF(K33=99999,TEXT(J33,"00000"),TEXT(K33,"00000"))))</f>
        <v/>
      </c>
      <c r="R33" s="46" t="s">
        <v>166</v>
      </c>
      <c r="S33" s="46" t="s">
        <v>12</v>
      </c>
      <c r="T33" s="46" t="s">
        <v>13</v>
      </c>
      <c r="U33" s="46" t="str">
        <f t="shared" si="3"/>
        <v/>
      </c>
      <c r="V33" s="47" t="str">
        <f t="shared" ca="1" si="4"/>
        <v/>
      </c>
      <c r="W33" s="47" t="str">
        <f t="shared" ca="1" si="5"/>
        <v/>
      </c>
      <c r="X33" s="48">
        <f t="shared" si="0"/>
        <v>0</v>
      </c>
      <c r="Y33" s="48">
        <f t="shared" si="1"/>
        <v>0</v>
      </c>
      <c r="Z33" s="48" t="s">
        <v>9</v>
      </c>
      <c r="AA33" s="48" t="s">
        <v>164</v>
      </c>
      <c r="AB33" s="48" t="str">
        <f t="shared" si="6"/>
        <v/>
      </c>
      <c r="AC33" s="7"/>
    </row>
    <row r="34" spans="7:29" ht="20.25" customHeight="1" x14ac:dyDescent="0.25">
      <c r="G34" s="27" t="str">
        <f ca="1">IF(F34="","",IF(VLOOKUP(F34,'validation data'!$L$2:$M$13,2,FALSE)=1,IF(WEEKDAY(DATE(IF(MONTH(TODAY())&gt;=VLOOKUP(F34,'validation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data'!$L$2:$M$13,2,FALSE),1)+7,IF(VLOOKUP(F34,'validation data'!$L$2:$M$13,2,FALSE)=9,IF(WEEKDAY(DATE(IF(MONTH(TODAY())&gt;=VLOOKUP(F34,'validation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data'!$L$2:$M$13,2,FALSE),1)+1,IF(AND(OR(DAY(IF(WEEKDAY(DATE(IF(MONTH(TODAY())&gt;=VLOOKUP(F34,'validation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data'!$L$2:$M$13,2,FALSE),1))=4,(DAY(IF(WEEKDAY(DATE(IF(MONTH(TODAY())&gt;=VLOOKUP(F34,'validation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data'!$L$2:$M$13,2,FALSE),1))=5)),VLOOKUP(F34,'validation data'!$L$2:$M$13,2,FALSE)=7),IF(WEEKDAY(DATE(IF(MONTH(TODAY())&gt;=VLOOKUP(F34,'validation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data'!$L$2:$M$13,2,FALSE),1)+1,IF(WEEKDAY(DATE(IF(MONTH(TODAY())&gt;=VLOOKUP(F34,'validation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f>
        <v/>
      </c>
      <c r="O34" s="29" t="s">
        <v>0</v>
      </c>
      <c r="P34" s="34" t="str">
        <f t="shared" si="2"/>
        <v/>
      </c>
      <c r="Q34" s="45" t="str">
        <f>IF(AND(D34="",K34="",J34=""),"",CONCATENATE(TEXT(VLOOKUP(D34,'validation data'!$H$2:$I$17,2,FALSE),"0000"),"-",IF(K34=99999,TEXT(J34,"00000"),TEXT(K34,"00000"))))</f>
        <v/>
      </c>
      <c r="R34" s="46" t="s">
        <v>166</v>
      </c>
      <c r="S34" s="46" t="s">
        <v>12</v>
      </c>
      <c r="T34" s="46" t="s">
        <v>13</v>
      </c>
      <c r="U34" s="46" t="str">
        <f t="shared" si="3"/>
        <v/>
      </c>
      <c r="V34" s="47" t="str">
        <f t="shared" ca="1" si="4"/>
        <v/>
      </c>
      <c r="W34" s="47" t="str">
        <f t="shared" ca="1" si="5"/>
        <v/>
      </c>
      <c r="X34" s="48">
        <f t="shared" si="0"/>
        <v>0</v>
      </c>
      <c r="Y34" s="48">
        <f t="shared" si="1"/>
        <v>0</v>
      </c>
      <c r="Z34" s="48" t="s">
        <v>9</v>
      </c>
      <c r="AA34" s="48" t="s">
        <v>164</v>
      </c>
      <c r="AB34" s="48" t="str">
        <f t="shared" si="6"/>
        <v/>
      </c>
      <c r="AC34" s="7"/>
    </row>
    <row r="35" spans="7:29" ht="20.25" customHeight="1" x14ac:dyDescent="0.25">
      <c r="G35" s="27" t="str">
        <f ca="1">IF(F35="","",IF(VLOOKUP(F35,'validation data'!$L$2:$M$13,2,FALSE)=1,IF(WEEKDAY(DATE(IF(MONTH(TODAY())&gt;=VLOOKUP(F35,'validation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data'!$L$2:$M$13,2,FALSE),1)+7,IF(VLOOKUP(F35,'validation data'!$L$2:$M$13,2,FALSE)=9,IF(WEEKDAY(DATE(IF(MONTH(TODAY())&gt;=VLOOKUP(F35,'validation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data'!$L$2:$M$13,2,FALSE),1)+1,IF(AND(OR(DAY(IF(WEEKDAY(DATE(IF(MONTH(TODAY())&gt;=VLOOKUP(F35,'validation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data'!$L$2:$M$13,2,FALSE),1))=4,(DAY(IF(WEEKDAY(DATE(IF(MONTH(TODAY())&gt;=VLOOKUP(F35,'validation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data'!$L$2:$M$13,2,FALSE),1))=5)),VLOOKUP(F35,'validation data'!$L$2:$M$13,2,FALSE)=7),IF(WEEKDAY(DATE(IF(MONTH(TODAY())&gt;=VLOOKUP(F35,'validation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data'!$L$2:$M$13,2,FALSE),1)+1,IF(WEEKDAY(DATE(IF(MONTH(TODAY())&gt;=VLOOKUP(F35,'validation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f>
        <v/>
      </c>
      <c r="O35" s="29" t="s">
        <v>0</v>
      </c>
      <c r="P35" s="34" t="str">
        <f t="shared" si="2"/>
        <v/>
      </c>
      <c r="Q35" s="45" t="str">
        <f>IF(AND(D35="",K35="",J35=""),"",CONCATENATE(TEXT(VLOOKUP(D35,'validation data'!$H$2:$I$17,2,FALSE),"0000"),"-",IF(K35=99999,TEXT(J35,"00000"),TEXT(K35,"00000"))))</f>
        <v/>
      </c>
      <c r="R35" s="46" t="s">
        <v>166</v>
      </c>
      <c r="S35" s="46" t="s">
        <v>12</v>
      </c>
      <c r="T35" s="46" t="s">
        <v>13</v>
      </c>
      <c r="U35" s="46" t="str">
        <f t="shared" si="3"/>
        <v/>
      </c>
      <c r="V35" s="47" t="str">
        <f t="shared" ca="1" si="4"/>
        <v/>
      </c>
      <c r="W35" s="47" t="str">
        <f t="shared" ca="1" si="5"/>
        <v/>
      </c>
      <c r="X35" s="48">
        <f t="shared" si="0"/>
        <v>0</v>
      </c>
      <c r="Y35" s="48">
        <f t="shared" si="1"/>
        <v>0</v>
      </c>
      <c r="Z35" s="48" t="s">
        <v>9</v>
      </c>
      <c r="AA35" s="48" t="s">
        <v>164</v>
      </c>
      <c r="AB35" s="48" t="str">
        <f t="shared" si="6"/>
        <v/>
      </c>
      <c r="AC35" s="7"/>
    </row>
    <row r="36" spans="7:29" ht="20.25" customHeight="1" x14ac:dyDescent="0.25">
      <c r="G36" s="27" t="str">
        <f ca="1">IF(F36="","",IF(VLOOKUP(F36,'validation data'!$L$2:$M$13,2,FALSE)=1,IF(WEEKDAY(DATE(IF(MONTH(TODAY())&gt;=VLOOKUP(F36,'validation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data'!$L$2:$M$13,2,FALSE),1)+7,IF(VLOOKUP(F36,'validation data'!$L$2:$M$13,2,FALSE)=9,IF(WEEKDAY(DATE(IF(MONTH(TODAY())&gt;=VLOOKUP(F36,'validation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data'!$L$2:$M$13,2,FALSE),1)+1,IF(AND(OR(DAY(IF(WEEKDAY(DATE(IF(MONTH(TODAY())&gt;=VLOOKUP(F36,'validation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data'!$L$2:$M$13,2,FALSE),1))=4,(DAY(IF(WEEKDAY(DATE(IF(MONTH(TODAY())&gt;=VLOOKUP(F36,'validation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data'!$L$2:$M$13,2,FALSE),1))=5)),VLOOKUP(F36,'validation data'!$L$2:$M$13,2,FALSE)=7),IF(WEEKDAY(DATE(IF(MONTH(TODAY())&gt;=VLOOKUP(F36,'validation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data'!$L$2:$M$13,2,FALSE),1)+1,IF(WEEKDAY(DATE(IF(MONTH(TODAY())&gt;=VLOOKUP(F36,'validation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f>
        <v/>
      </c>
      <c r="O36" s="29" t="s">
        <v>0</v>
      </c>
      <c r="P36" s="34" t="str">
        <f t="shared" si="2"/>
        <v/>
      </c>
      <c r="Q36" s="45" t="str">
        <f>IF(AND(D36="",K36="",J36=""),"",CONCATENATE(TEXT(VLOOKUP(D36,'validation data'!$H$2:$I$17,2,FALSE),"0000"),"-",IF(K36=99999,TEXT(J36,"00000"),TEXT(K36,"00000"))))</f>
        <v/>
      </c>
      <c r="R36" s="46" t="s">
        <v>166</v>
      </c>
      <c r="S36" s="46" t="s">
        <v>12</v>
      </c>
      <c r="T36" s="46" t="s">
        <v>13</v>
      </c>
      <c r="U36" s="46" t="str">
        <f t="shared" si="3"/>
        <v/>
      </c>
      <c r="V36" s="47" t="str">
        <f t="shared" ca="1" si="4"/>
        <v/>
      </c>
      <c r="W36" s="47" t="str">
        <f t="shared" ca="1" si="5"/>
        <v/>
      </c>
      <c r="X36" s="48">
        <f t="shared" si="0"/>
        <v>0</v>
      </c>
      <c r="Y36" s="48">
        <f t="shared" si="1"/>
        <v>0</v>
      </c>
      <c r="Z36" s="48" t="s">
        <v>9</v>
      </c>
      <c r="AA36" s="48" t="s">
        <v>164</v>
      </c>
      <c r="AB36" s="48" t="str">
        <f t="shared" si="6"/>
        <v/>
      </c>
      <c r="AC36" s="7"/>
    </row>
    <row r="37" spans="7:29" ht="20.25" customHeight="1" x14ac:dyDescent="0.25">
      <c r="G37" s="27" t="str">
        <f ca="1">IF(F37="","",IF(VLOOKUP(F37,'validation data'!$L$2:$M$13,2,FALSE)=1,IF(WEEKDAY(DATE(IF(MONTH(TODAY())&gt;=VLOOKUP(F37,'validation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data'!$L$2:$M$13,2,FALSE),1)+7,IF(VLOOKUP(F37,'validation data'!$L$2:$M$13,2,FALSE)=9,IF(WEEKDAY(DATE(IF(MONTH(TODAY())&gt;=VLOOKUP(F37,'validation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data'!$L$2:$M$13,2,FALSE),1)+1,IF(AND(OR(DAY(IF(WEEKDAY(DATE(IF(MONTH(TODAY())&gt;=VLOOKUP(F37,'validation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data'!$L$2:$M$13,2,FALSE),1))=4,(DAY(IF(WEEKDAY(DATE(IF(MONTH(TODAY())&gt;=VLOOKUP(F37,'validation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data'!$L$2:$M$13,2,FALSE),1))=5)),VLOOKUP(F37,'validation data'!$L$2:$M$13,2,FALSE)=7),IF(WEEKDAY(DATE(IF(MONTH(TODAY())&gt;=VLOOKUP(F37,'validation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data'!$L$2:$M$13,2,FALSE),1)+1,IF(WEEKDAY(DATE(IF(MONTH(TODAY())&gt;=VLOOKUP(F37,'validation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f>
        <v/>
      </c>
      <c r="O37" s="29" t="s">
        <v>0</v>
      </c>
      <c r="P37" s="34" t="str">
        <f t="shared" si="2"/>
        <v/>
      </c>
      <c r="Q37" s="45" t="str">
        <f>IF(AND(D37="",K37="",J37=""),"",CONCATENATE(TEXT(VLOOKUP(D37,'validation data'!$H$2:$I$17,2,FALSE),"0000"),"-",IF(K37=99999,TEXT(J37,"00000"),TEXT(K37,"00000"))))</f>
        <v/>
      </c>
      <c r="R37" s="46" t="s">
        <v>166</v>
      </c>
      <c r="S37" s="46" t="s">
        <v>12</v>
      </c>
      <c r="T37" s="46" t="s">
        <v>13</v>
      </c>
      <c r="U37" s="46" t="str">
        <f t="shared" si="3"/>
        <v/>
      </c>
      <c r="V37" s="47" t="str">
        <f t="shared" ca="1" si="4"/>
        <v/>
      </c>
      <c r="W37" s="47" t="str">
        <f t="shared" ca="1" si="5"/>
        <v/>
      </c>
      <c r="X37" s="48">
        <f t="shared" si="0"/>
        <v>0</v>
      </c>
      <c r="Y37" s="48">
        <f t="shared" si="1"/>
        <v>0</v>
      </c>
      <c r="Z37" s="48" t="s">
        <v>9</v>
      </c>
      <c r="AA37" s="48" t="s">
        <v>164</v>
      </c>
      <c r="AB37" s="48" t="str">
        <f t="shared" si="6"/>
        <v/>
      </c>
      <c r="AC37" s="7"/>
    </row>
    <row r="38" spans="7:29" ht="20.25" customHeight="1" x14ac:dyDescent="0.25">
      <c r="G38" s="27" t="str">
        <f ca="1">IF(F38="","",IF(VLOOKUP(F38,'validation data'!$L$2:$M$13,2,FALSE)=1,IF(WEEKDAY(DATE(IF(MONTH(TODAY())&gt;=VLOOKUP(F38,'validation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data'!$L$2:$M$13,2,FALSE),1)+7,IF(VLOOKUP(F38,'validation data'!$L$2:$M$13,2,FALSE)=9,IF(WEEKDAY(DATE(IF(MONTH(TODAY())&gt;=VLOOKUP(F38,'validation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data'!$L$2:$M$13,2,FALSE),1)+1,IF(AND(OR(DAY(IF(WEEKDAY(DATE(IF(MONTH(TODAY())&gt;=VLOOKUP(F38,'validation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data'!$L$2:$M$13,2,FALSE),1))=4,(DAY(IF(WEEKDAY(DATE(IF(MONTH(TODAY())&gt;=VLOOKUP(F38,'validation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data'!$L$2:$M$13,2,FALSE),1))=5)),VLOOKUP(F38,'validation data'!$L$2:$M$13,2,FALSE)=7),IF(WEEKDAY(DATE(IF(MONTH(TODAY())&gt;=VLOOKUP(F38,'validation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data'!$L$2:$M$13,2,FALSE),1)+1,IF(WEEKDAY(DATE(IF(MONTH(TODAY())&gt;=VLOOKUP(F38,'validation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f>
        <v/>
      </c>
      <c r="O38" s="29" t="s">
        <v>0</v>
      </c>
      <c r="P38" s="34" t="str">
        <f t="shared" si="2"/>
        <v/>
      </c>
      <c r="Q38" s="45" t="str">
        <f>IF(AND(D38="",K38="",J38=""),"",CONCATENATE(TEXT(VLOOKUP(D38,'validation data'!$H$2:$I$17,2,FALSE),"0000"),"-",IF(K38=99999,TEXT(J38,"00000"),TEXT(K38,"00000"))))</f>
        <v/>
      </c>
      <c r="R38" s="46" t="s">
        <v>166</v>
      </c>
      <c r="S38" s="46" t="s">
        <v>12</v>
      </c>
      <c r="T38" s="46" t="s">
        <v>13</v>
      </c>
      <c r="U38" s="46" t="str">
        <f t="shared" si="3"/>
        <v/>
      </c>
      <c r="V38" s="47" t="str">
        <f t="shared" ca="1" si="4"/>
        <v/>
      </c>
      <c r="W38" s="47" t="str">
        <f t="shared" ca="1" si="5"/>
        <v/>
      </c>
      <c r="X38" s="48">
        <f t="shared" si="0"/>
        <v>0</v>
      </c>
      <c r="Y38" s="48">
        <f t="shared" si="1"/>
        <v>0</v>
      </c>
      <c r="Z38" s="48" t="s">
        <v>9</v>
      </c>
      <c r="AA38" s="48" t="s">
        <v>164</v>
      </c>
      <c r="AB38" s="48" t="str">
        <f t="shared" si="6"/>
        <v/>
      </c>
      <c r="AC38" s="7"/>
    </row>
    <row r="39" spans="7:29" ht="20.25" customHeight="1" x14ac:dyDescent="0.25">
      <c r="G39" s="27" t="str">
        <f ca="1">IF(F39="","",IF(VLOOKUP(F39,'validation data'!$L$2:$M$13,2,FALSE)=1,IF(WEEKDAY(DATE(IF(MONTH(TODAY())&gt;=VLOOKUP(F39,'validation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data'!$L$2:$M$13,2,FALSE),1)+7,IF(VLOOKUP(F39,'validation data'!$L$2:$M$13,2,FALSE)=9,IF(WEEKDAY(DATE(IF(MONTH(TODAY())&gt;=VLOOKUP(F39,'validation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data'!$L$2:$M$13,2,FALSE),1)+1,IF(AND(OR(DAY(IF(WEEKDAY(DATE(IF(MONTH(TODAY())&gt;=VLOOKUP(F39,'validation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data'!$L$2:$M$13,2,FALSE),1))=4,(DAY(IF(WEEKDAY(DATE(IF(MONTH(TODAY())&gt;=VLOOKUP(F39,'validation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data'!$L$2:$M$13,2,FALSE),1))=5)),VLOOKUP(F39,'validation data'!$L$2:$M$13,2,FALSE)=7),IF(WEEKDAY(DATE(IF(MONTH(TODAY())&gt;=VLOOKUP(F39,'validation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data'!$L$2:$M$13,2,FALSE),1)+1,IF(WEEKDAY(DATE(IF(MONTH(TODAY())&gt;=VLOOKUP(F39,'validation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f>
        <v/>
      </c>
      <c r="O39" s="29" t="s">
        <v>0</v>
      </c>
      <c r="P39" s="34" t="str">
        <f t="shared" si="2"/>
        <v/>
      </c>
      <c r="Q39" s="45" t="str">
        <f>IF(AND(D39="",K39="",J39=""),"",CONCATENATE(TEXT(VLOOKUP(D39,'validation data'!$H$2:$I$17,2,FALSE),"0000"),"-",IF(K39=99999,TEXT(J39,"00000"),TEXT(K39,"00000"))))</f>
        <v/>
      </c>
      <c r="R39" s="46" t="s">
        <v>166</v>
      </c>
      <c r="S39" s="46" t="s">
        <v>12</v>
      </c>
      <c r="T39" s="46" t="s">
        <v>13</v>
      </c>
      <c r="U39" s="46" t="str">
        <f t="shared" si="3"/>
        <v/>
      </c>
      <c r="V39" s="47" t="str">
        <f t="shared" ca="1" si="4"/>
        <v/>
      </c>
      <c r="W39" s="47" t="str">
        <f t="shared" ca="1" si="5"/>
        <v/>
      </c>
      <c r="X39" s="48">
        <f t="shared" si="0"/>
        <v>0</v>
      </c>
      <c r="Y39" s="48">
        <f t="shared" si="1"/>
        <v>0</v>
      </c>
      <c r="Z39" s="48" t="s">
        <v>9</v>
      </c>
      <c r="AA39" s="48" t="s">
        <v>164</v>
      </c>
      <c r="AB39" s="48" t="str">
        <f t="shared" si="6"/>
        <v/>
      </c>
      <c r="AC39" s="7"/>
    </row>
    <row r="40" spans="7:29" ht="20.25" customHeight="1" x14ac:dyDescent="0.25">
      <c r="G40" s="27" t="str">
        <f ca="1">IF(F40="","",IF(VLOOKUP(F40,'validation data'!$L$2:$M$13,2,FALSE)=1,IF(WEEKDAY(DATE(IF(MONTH(TODAY())&gt;=VLOOKUP(F40,'validation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data'!$L$2:$M$13,2,FALSE),1)+7,IF(VLOOKUP(F40,'validation data'!$L$2:$M$13,2,FALSE)=9,IF(WEEKDAY(DATE(IF(MONTH(TODAY())&gt;=VLOOKUP(F40,'validation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data'!$L$2:$M$13,2,FALSE),1)+1,IF(AND(OR(DAY(IF(WEEKDAY(DATE(IF(MONTH(TODAY())&gt;=VLOOKUP(F40,'validation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data'!$L$2:$M$13,2,FALSE),1))=4,(DAY(IF(WEEKDAY(DATE(IF(MONTH(TODAY())&gt;=VLOOKUP(F40,'validation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data'!$L$2:$M$13,2,FALSE),1))=5)),VLOOKUP(F40,'validation data'!$L$2:$M$13,2,FALSE)=7),IF(WEEKDAY(DATE(IF(MONTH(TODAY())&gt;=VLOOKUP(F40,'validation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data'!$L$2:$M$13,2,FALSE),1)+1,IF(WEEKDAY(DATE(IF(MONTH(TODAY())&gt;=VLOOKUP(F40,'validation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f>
        <v/>
      </c>
      <c r="O40" s="29" t="s">
        <v>0</v>
      </c>
      <c r="P40" s="34" t="str">
        <f t="shared" si="2"/>
        <v/>
      </c>
      <c r="Q40" s="45" t="str">
        <f>IF(AND(D40="",K40="",J40=""),"",CONCATENATE(TEXT(VLOOKUP(D40,'validation data'!$H$2:$I$17,2,FALSE),"0000"),"-",IF(K40=99999,TEXT(J40,"00000"),TEXT(K40,"00000"))))</f>
        <v/>
      </c>
      <c r="R40" s="46" t="s">
        <v>166</v>
      </c>
      <c r="S40" s="46" t="s">
        <v>12</v>
      </c>
      <c r="T40" s="46" t="s">
        <v>13</v>
      </c>
      <c r="U40" s="46" t="str">
        <f t="shared" si="3"/>
        <v/>
      </c>
      <c r="V40" s="47" t="str">
        <f t="shared" ca="1" si="4"/>
        <v/>
      </c>
      <c r="W40" s="47" t="str">
        <f t="shared" ca="1" si="5"/>
        <v/>
      </c>
      <c r="X40" s="48">
        <f t="shared" si="0"/>
        <v>0</v>
      </c>
      <c r="Y40" s="48">
        <f t="shared" si="1"/>
        <v>0</v>
      </c>
      <c r="Z40" s="48" t="s">
        <v>9</v>
      </c>
      <c r="AA40" s="48" t="s">
        <v>164</v>
      </c>
      <c r="AB40" s="48" t="str">
        <f t="shared" si="6"/>
        <v/>
      </c>
      <c r="AC40" s="7"/>
    </row>
    <row r="41" spans="7:29" ht="20.25" customHeight="1" x14ac:dyDescent="0.25">
      <c r="G41" s="27" t="str">
        <f ca="1">IF(F41="","",IF(VLOOKUP(F41,'validation data'!$L$2:$M$13,2,FALSE)=1,IF(WEEKDAY(DATE(IF(MONTH(TODAY())&gt;=VLOOKUP(F41,'validation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data'!$L$2:$M$13,2,FALSE),1)+7,IF(VLOOKUP(F41,'validation data'!$L$2:$M$13,2,FALSE)=9,IF(WEEKDAY(DATE(IF(MONTH(TODAY())&gt;=VLOOKUP(F41,'validation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data'!$L$2:$M$13,2,FALSE),1)+1,IF(AND(OR(DAY(IF(WEEKDAY(DATE(IF(MONTH(TODAY())&gt;=VLOOKUP(F41,'validation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data'!$L$2:$M$13,2,FALSE),1))=4,(DAY(IF(WEEKDAY(DATE(IF(MONTH(TODAY())&gt;=VLOOKUP(F41,'validation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data'!$L$2:$M$13,2,FALSE),1))=5)),VLOOKUP(F41,'validation data'!$L$2:$M$13,2,FALSE)=7),IF(WEEKDAY(DATE(IF(MONTH(TODAY())&gt;=VLOOKUP(F41,'validation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data'!$L$2:$M$13,2,FALSE),1)+1,IF(WEEKDAY(DATE(IF(MONTH(TODAY())&gt;=VLOOKUP(F41,'validation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f>
        <v/>
      </c>
      <c r="O41" s="29" t="s">
        <v>0</v>
      </c>
      <c r="P41" s="34" t="str">
        <f t="shared" si="2"/>
        <v/>
      </c>
      <c r="Q41" s="45" t="str">
        <f>IF(AND(D41="",K41="",J41=""),"",CONCATENATE(TEXT(VLOOKUP(D41,'validation data'!$H$2:$I$17,2,FALSE),"0000"),"-",IF(K41=99999,TEXT(J41,"00000"),TEXT(K41,"00000"))))</f>
        <v/>
      </c>
      <c r="R41" s="46" t="s">
        <v>166</v>
      </c>
      <c r="S41" s="46" t="s">
        <v>12</v>
      </c>
      <c r="T41" s="46" t="s">
        <v>13</v>
      </c>
      <c r="U41" s="46" t="str">
        <f t="shared" si="3"/>
        <v/>
      </c>
      <c r="V41" s="47" t="str">
        <f t="shared" ca="1" si="4"/>
        <v/>
      </c>
      <c r="W41" s="47" t="str">
        <f t="shared" ca="1" si="5"/>
        <v/>
      </c>
      <c r="X41" s="48">
        <f t="shared" si="0"/>
        <v>0</v>
      </c>
      <c r="Y41" s="48">
        <f t="shared" si="1"/>
        <v>0</v>
      </c>
      <c r="Z41" s="48" t="s">
        <v>9</v>
      </c>
      <c r="AA41" s="48" t="s">
        <v>164</v>
      </c>
      <c r="AB41" s="48" t="str">
        <f t="shared" si="6"/>
        <v/>
      </c>
      <c r="AC41" s="7"/>
    </row>
    <row r="42" spans="7:29" ht="20.25" customHeight="1" x14ac:dyDescent="0.25">
      <c r="G42" s="27" t="str">
        <f ca="1">IF(F42="","",IF(VLOOKUP(F42,'validation data'!$L$2:$M$13,2,FALSE)=1,IF(WEEKDAY(DATE(IF(MONTH(TODAY())&gt;=VLOOKUP(F42,'validation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data'!$L$2:$M$13,2,FALSE),1)+7,IF(VLOOKUP(F42,'validation data'!$L$2:$M$13,2,FALSE)=9,IF(WEEKDAY(DATE(IF(MONTH(TODAY())&gt;=VLOOKUP(F42,'validation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data'!$L$2:$M$13,2,FALSE),1)+1,IF(AND(OR(DAY(IF(WEEKDAY(DATE(IF(MONTH(TODAY())&gt;=VLOOKUP(F42,'validation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data'!$L$2:$M$13,2,FALSE),1))=4,(DAY(IF(WEEKDAY(DATE(IF(MONTH(TODAY())&gt;=VLOOKUP(F42,'validation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data'!$L$2:$M$13,2,FALSE),1))=5)),VLOOKUP(F42,'validation data'!$L$2:$M$13,2,FALSE)=7),IF(WEEKDAY(DATE(IF(MONTH(TODAY())&gt;=VLOOKUP(F42,'validation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data'!$L$2:$M$13,2,FALSE),1)+1,IF(WEEKDAY(DATE(IF(MONTH(TODAY())&gt;=VLOOKUP(F42,'validation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f>
        <v/>
      </c>
      <c r="O42" s="29" t="s">
        <v>0</v>
      </c>
      <c r="P42" s="34" t="str">
        <f t="shared" si="2"/>
        <v/>
      </c>
      <c r="Q42" s="45" t="str">
        <f>IF(AND(D42="",K42="",J42=""),"",CONCATENATE(TEXT(VLOOKUP(D42,'validation data'!$H$2:$I$17,2,FALSE),"0000"),"-",IF(K42=99999,TEXT(J42,"00000"),TEXT(K42,"00000"))))</f>
        <v/>
      </c>
      <c r="R42" s="46" t="s">
        <v>166</v>
      </c>
      <c r="S42" s="46" t="s">
        <v>12</v>
      </c>
      <c r="T42" s="46" t="s">
        <v>13</v>
      </c>
      <c r="U42" s="46" t="str">
        <f t="shared" si="3"/>
        <v/>
      </c>
      <c r="V42" s="47" t="str">
        <f t="shared" ca="1" si="4"/>
        <v/>
      </c>
      <c r="W42" s="47" t="str">
        <f t="shared" ca="1" si="5"/>
        <v/>
      </c>
      <c r="X42" s="48">
        <f t="shared" si="0"/>
        <v>0</v>
      </c>
      <c r="Y42" s="48">
        <f t="shared" si="1"/>
        <v>0</v>
      </c>
      <c r="Z42" s="48" t="s">
        <v>9</v>
      </c>
      <c r="AA42" s="48" t="s">
        <v>164</v>
      </c>
      <c r="AB42" s="48" t="str">
        <f t="shared" si="6"/>
        <v/>
      </c>
      <c r="AC42" s="7"/>
    </row>
    <row r="43" spans="7:29" ht="20.25" customHeight="1" x14ac:dyDescent="0.25">
      <c r="G43" s="27" t="str">
        <f ca="1">IF(F43="","",IF(VLOOKUP(F43,'validation data'!$L$2:$M$13,2,FALSE)=1,IF(WEEKDAY(DATE(IF(MONTH(TODAY())&gt;=VLOOKUP(F43,'validation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data'!$L$2:$M$13,2,FALSE),1)+7,IF(VLOOKUP(F43,'validation data'!$L$2:$M$13,2,FALSE)=9,IF(WEEKDAY(DATE(IF(MONTH(TODAY())&gt;=VLOOKUP(F43,'validation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data'!$L$2:$M$13,2,FALSE),1)+1,IF(AND(OR(DAY(IF(WEEKDAY(DATE(IF(MONTH(TODAY())&gt;=VLOOKUP(F43,'validation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data'!$L$2:$M$13,2,FALSE),1))=4,(DAY(IF(WEEKDAY(DATE(IF(MONTH(TODAY())&gt;=VLOOKUP(F43,'validation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data'!$L$2:$M$13,2,FALSE),1))=5)),VLOOKUP(F43,'validation data'!$L$2:$M$13,2,FALSE)=7),IF(WEEKDAY(DATE(IF(MONTH(TODAY())&gt;=VLOOKUP(F43,'validation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data'!$L$2:$M$13,2,FALSE),1)+1,IF(WEEKDAY(DATE(IF(MONTH(TODAY())&gt;=VLOOKUP(F43,'validation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f>
        <v/>
      </c>
      <c r="O43" s="29" t="s">
        <v>0</v>
      </c>
      <c r="P43" s="34" t="str">
        <f t="shared" si="2"/>
        <v/>
      </c>
      <c r="Q43" s="45" t="str">
        <f>IF(AND(D43="",K43="",J43=""),"",CONCATENATE(TEXT(VLOOKUP(D43,'validation data'!$H$2:$I$17,2,FALSE),"0000"),"-",IF(K43=99999,TEXT(J43,"00000"),TEXT(K43,"00000"))))</f>
        <v/>
      </c>
      <c r="R43" s="46" t="s">
        <v>166</v>
      </c>
      <c r="S43" s="46" t="s">
        <v>12</v>
      </c>
      <c r="T43" s="46" t="s">
        <v>13</v>
      </c>
      <c r="U43" s="46" t="str">
        <f t="shared" si="3"/>
        <v/>
      </c>
      <c r="V43" s="47" t="str">
        <f t="shared" ca="1" si="4"/>
        <v/>
      </c>
      <c r="W43" s="47" t="str">
        <f t="shared" ca="1" si="5"/>
        <v/>
      </c>
      <c r="X43" s="48">
        <f t="shared" si="0"/>
        <v>0</v>
      </c>
      <c r="Y43" s="48">
        <f t="shared" si="1"/>
        <v>0</v>
      </c>
      <c r="Z43" s="48" t="s">
        <v>9</v>
      </c>
      <c r="AA43" s="48" t="s">
        <v>164</v>
      </c>
      <c r="AB43" s="48" t="str">
        <f t="shared" si="6"/>
        <v/>
      </c>
      <c r="AC43" s="7"/>
    </row>
    <row r="44" spans="7:29" ht="20.25" customHeight="1" x14ac:dyDescent="0.25">
      <c r="G44" s="27" t="str">
        <f ca="1">IF(F44="","",IF(VLOOKUP(F44,'validation data'!$L$2:$M$13,2,FALSE)=1,IF(WEEKDAY(DATE(IF(MONTH(TODAY())&gt;=VLOOKUP(F44,'validation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data'!$L$2:$M$13,2,FALSE),1)+7,IF(VLOOKUP(F44,'validation data'!$L$2:$M$13,2,FALSE)=9,IF(WEEKDAY(DATE(IF(MONTH(TODAY())&gt;=VLOOKUP(F44,'validation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data'!$L$2:$M$13,2,FALSE),1)+1,IF(AND(OR(DAY(IF(WEEKDAY(DATE(IF(MONTH(TODAY())&gt;=VLOOKUP(F44,'validation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data'!$L$2:$M$13,2,FALSE),1))=4,(DAY(IF(WEEKDAY(DATE(IF(MONTH(TODAY())&gt;=VLOOKUP(F44,'validation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data'!$L$2:$M$13,2,FALSE),1))=5)),VLOOKUP(F44,'validation data'!$L$2:$M$13,2,FALSE)=7),IF(WEEKDAY(DATE(IF(MONTH(TODAY())&gt;=VLOOKUP(F44,'validation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data'!$L$2:$M$13,2,FALSE),1)+1,IF(WEEKDAY(DATE(IF(MONTH(TODAY())&gt;=VLOOKUP(F44,'validation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f>
        <v/>
      </c>
      <c r="O44" s="29" t="s">
        <v>0</v>
      </c>
      <c r="P44" s="34" t="str">
        <f t="shared" si="2"/>
        <v/>
      </c>
      <c r="Q44" s="45" t="str">
        <f>IF(AND(D44="",K44="",J44=""),"",CONCATENATE(TEXT(VLOOKUP(D44,'validation data'!$H$2:$I$17,2,FALSE),"0000"),"-",IF(K44=99999,TEXT(J44,"00000"),TEXT(K44,"00000"))))</f>
        <v/>
      </c>
      <c r="R44" s="46" t="s">
        <v>166</v>
      </c>
      <c r="S44" s="46" t="s">
        <v>12</v>
      </c>
      <c r="T44" s="46" t="s">
        <v>13</v>
      </c>
      <c r="U44" s="46" t="str">
        <f t="shared" si="3"/>
        <v/>
      </c>
      <c r="V44" s="47" t="str">
        <f t="shared" ca="1" si="4"/>
        <v/>
      </c>
      <c r="W44" s="47" t="str">
        <f t="shared" ca="1" si="5"/>
        <v/>
      </c>
      <c r="X44" s="48">
        <f t="shared" si="0"/>
        <v>0</v>
      </c>
      <c r="Y44" s="48">
        <f t="shared" si="1"/>
        <v>0</v>
      </c>
      <c r="Z44" s="48" t="s">
        <v>9</v>
      </c>
      <c r="AA44" s="48" t="s">
        <v>164</v>
      </c>
      <c r="AB44" s="48" t="str">
        <f t="shared" si="6"/>
        <v/>
      </c>
      <c r="AC44" s="7"/>
    </row>
    <row r="45" spans="7:29" ht="20.25" customHeight="1" x14ac:dyDescent="0.25">
      <c r="G45" s="27" t="str">
        <f ca="1">IF(F45="","",IF(VLOOKUP(F45,'validation data'!$L$2:$M$13,2,FALSE)=1,IF(WEEKDAY(DATE(IF(MONTH(TODAY())&gt;=VLOOKUP(F45,'validation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data'!$L$2:$M$13,2,FALSE),1)+7,IF(VLOOKUP(F45,'validation data'!$L$2:$M$13,2,FALSE)=9,IF(WEEKDAY(DATE(IF(MONTH(TODAY())&gt;=VLOOKUP(F45,'validation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data'!$L$2:$M$13,2,FALSE),1)+1,IF(AND(OR(DAY(IF(WEEKDAY(DATE(IF(MONTH(TODAY())&gt;=VLOOKUP(F45,'validation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data'!$L$2:$M$13,2,FALSE),1))=4,(DAY(IF(WEEKDAY(DATE(IF(MONTH(TODAY())&gt;=VLOOKUP(F45,'validation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data'!$L$2:$M$13,2,FALSE),1))=5)),VLOOKUP(F45,'validation data'!$L$2:$M$13,2,FALSE)=7),IF(WEEKDAY(DATE(IF(MONTH(TODAY())&gt;=VLOOKUP(F45,'validation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data'!$L$2:$M$13,2,FALSE),1)+1,IF(WEEKDAY(DATE(IF(MONTH(TODAY())&gt;=VLOOKUP(F45,'validation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f>
        <v/>
      </c>
      <c r="O45" s="29" t="s">
        <v>0</v>
      </c>
      <c r="P45" s="34" t="str">
        <f t="shared" si="2"/>
        <v/>
      </c>
      <c r="Q45" s="45" t="str">
        <f>IF(AND(D45="",K45="",J45=""),"",CONCATENATE(TEXT(VLOOKUP(D45,'validation data'!$H$2:$I$17,2,FALSE),"0000"),"-",IF(K45=99999,TEXT(J45,"00000"),TEXT(K45,"00000"))))</f>
        <v/>
      </c>
      <c r="R45" s="46" t="s">
        <v>166</v>
      </c>
      <c r="S45" s="46" t="s">
        <v>12</v>
      </c>
      <c r="T45" s="46" t="s">
        <v>13</v>
      </c>
      <c r="U45" s="46" t="str">
        <f t="shared" si="3"/>
        <v/>
      </c>
      <c r="V45" s="47" t="str">
        <f t="shared" ca="1" si="4"/>
        <v/>
      </c>
      <c r="W45" s="47" t="str">
        <f t="shared" ca="1" si="5"/>
        <v/>
      </c>
      <c r="X45" s="48">
        <f t="shared" si="0"/>
        <v>0</v>
      </c>
      <c r="Y45" s="48">
        <f t="shared" si="1"/>
        <v>0</v>
      </c>
      <c r="Z45" s="48" t="s">
        <v>9</v>
      </c>
      <c r="AA45" s="48" t="s">
        <v>164</v>
      </c>
      <c r="AB45" s="48" t="str">
        <f t="shared" si="6"/>
        <v/>
      </c>
      <c r="AC45" s="7"/>
    </row>
    <row r="46" spans="7:29" ht="20.25" customHeight="1" x14ac:dyDescent="0.25">
      <c r="G46" s="27" t="str">
        <f ca="1">IF(F46="","",IF(VLOOKUP(F46,'validation data'!$L$2:$M$13,2,FALSE)=1,IF(WEEKDAY(DATE(IF(MONTH(TODAY())&gt;=VLOOKUP(F46,'validation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data'!$L$2:$M$13,2,FALSE),1)+7,IF(VLOOKUP(F46,'validation data'!$L$2:$M$13,2,FALSE)=9,IF(WEEKDAY(DATE(IF(MONTH(TODAY())&gt;=VLOOKUP(F46,'validation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data'!$L$2:$M$13,2,FALSE),1)+1,IF(AND(OR(DAY(IF(WEEKDAY(DATE(IF(MONTH(TODAY())&gt;=VLOOKUP(F46,'validation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data'!$L$2:$M$13,2,FALSE),1))=4,(DAY(IF(WEEKDAY(DATE(IF(MONTH(TODAY())&gt;=VLOOKUP(F46,'validation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data'!$L$2:$M$13,2,FALSE),1))=5)),VLOOKUP(F46,'validation data'!$L$2:$M$13,2,FALSE)=7),IF(WEEKDAY(DATE(IF(MONTH(TODAY())&gt;=VLOOKUP(F46,'validation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data'!$L$2:$M$13,2,FALSE),1)+1,IF(WEEKDAY(DATE(IF(MONTH(TODAY())&gt;=VLOOKUP(F46,'validation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f>
        <v/>
      </c>
      <c r="O46" s="29" t="s">
        <v>0</v>
      </c>
      <c r="P46" s="34" t="str">
        <f t="shared" si="2"/>
        <v/>
      </c>
      <c r="Q46" s="45" t="str">
        <f>IF(AND(D46="",K46="",J46=""),"",CONCATENATE(TEXT(VLOOKUP(D46,'validation data'!$H$2:$I$17,2,FALSE),"0000"),"-",IF(K46=99999,TEXT(J46,"00000"),TEXT(K46,"00000"))))</f>
        <v/>
      </c>
      <c r="R46" s="46" t="s">
        <v>166</v>
      </c>
      <c r="S46" s="46" t="s">
        <v>12</v>
      </c>
      <c r="T46" s="46" t="s">
        <v>13</v>
      </c>
      <c r="U46" s="46" t="str">
        <f t="shared" si="3"/>
        <v/>
      </c>
      <c r="V46" s="47" t="str">
        <f t="shared" ca="1" si="4"/>
        <v/>
      </c>
      <c r="W46" s="47" t="str">
        <f t="shared" ca="1" si="5"/>
        <v/>
      </c>
      <c r="X46" s="48">
        <f t="shared" si="0"/>
        <v>0</v>
      </c>
      <c r="Y46" s="48">
        <f t="shared" si="1"/>
        <v>0</v>
      </c>
      <c r="Z46" s="48" t="s">
        <v>9</v>
      </c>
      <c r="AA46" s="48" t="s">
        <v>164</v>
      </c>
      <c r="AB46" s="48" t="str">
        <f t="shared" si="6"/>
        <v/>
      </c>
      <c r="AC46" s="7"/>
    </row>
    <row r="47" spans="7:29" ht="20.25" customHeight="1" x14ac:dyDescent="0.25">
      <c r="G47" s="27" t="str">
        <f ca="1">IF(F47="","",IF(VLOOKUP(F47,'validation data'!$L$2:$M$13,2,FALSE)=1,IF(WEEKDAY(DATE(IF(MONTH(TODAY())&gt;=VLOOKUP(F47,'validation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data'!$L$2:$M$13,2,FALSE),1)+7,IF(VLOOKUP(F47,'validation data'!$L$2:$M$13,2,FALSE)=9,IF(WEEKDAY(DATE(IF(MONTH(TODAY())&gt;=VLOOKUP(F47,'validation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data'!$L$2:$M$13,2,FALSE),1)+1,IF(AND(OR(DAY(IF(WEEKDAY(DATE(IF(MONTH(TODAY())&gt;=VLOOKUP(F47,'validation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data'!$L$2:$M$13,2,FALSE),1))=4,(DAY(IF(WEEKDAY(DATE(IF(MONTH(TODAY())&gt;=VLOOKUP(F47,'validation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data'!$L$2:$M$13,2,FALSE),1))=5)),VLOOKUP(F47,'validation data'!$L$2:$M$13,2,FALSE)=7),IF(WEEKDAY(DATE(IF(MONTH(TODAY())&gt;=VLOOKUP(F47,'validation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data'!$L$2:$M$13,2,FALSE),1)+1,IF(WEEKDAY(DATE(IF(MONTH(TODAY())&gt;=VLOOKUP(F47,'validation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f>
        <v/>
      </c>
      <c r="O47" s="29" t="s">
        <v>0</v>
      </c>
      <c r="P47" s="34" t="str">
        <f t="shared" si="2"/>
        <v/>
      </c>
      <c r="Q47" s="45" t="str">
        <f>IF(AND(D47="",K47="",J47=""),"",CONCATENATE(TEXT(VLOOKUP(D47,'validation data'!$H$2:$I$17,2,FALSE),"0000"),"-",IF(K47=99999,TEXT(J47,"00000"),TEXT(K47,"00000"))))</f>
        <v/>
      </c>
      <c r="R47" s="46" t="s">
        <v>166</v>
      </c>
      <c r="S47" s="46" t="s">
        <v>12</v>
      </c>
      <c r="T47" s="46" t="s">
        <v>13</v>
      </c>
      <c r="U47" s="46" t="str">
        <f t="shared" si="3"/>
        <v/>
      </c>
      <c r="V47" s="47" t="str">
        <f t="shared" ca="1" si="4"/>
        <v/>
      </c>
      <c r="W47" s="47" t="str">
        <f t="shared" ca="1" si="5"/>
        <v/>
      </c>
      <c r="X47" s="48">
        <f t="shared" si="0"/>
        <v>0</v>
      </c>
      <c r="Y47" s="48">
        <f t="shared" si="1"/>
        <v>0</v>
      </c>
      <c r="Z47" s="48" t="s">
        <v>9</v>
      </c>
      <c r="AA47" s="48" t="s">
        <v>164</v>
      </c>
      <c r="AB47" s="48" t="str">
        <f t="shared" si="6"/>
        <v/>
      </c>
      <c r="AC47" s="7"/>
    </row>
    <row r="48" spans="7:29" ht="20.25" customHeight="1" x14ac:dyDescent="0.25">
      <c r="G48" s="27" t="str">
        <f ca="1">IF(F48="","",IF(VLOOKUP(F48,'validation data'!$L$2:$M$13,2,FALSE)=1,IF(WEEKDAY(DATE(IF(MONTH(TODAY())&gt;=VLOOKUP(F48,'validation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data'!$L$2:$M$13,2,FALSE),1)+7,IF(VLOOKUP(F48,'validation data'!$L$2:$M$13,2,FALSE)=9,IF(WEEKDAY(DATE(IF(MONTH(TODAY())&gt;=VLOOKUP(F48,'validation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data'!$L$2:$M$13,2,FALSE),1)+1,IF(AND(OR(DAY(IF(WEEKDAY(DATE(IF(MONTH(TODAY())&gt;=VLOOKUP(F48,'validation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data'!$L$2:$M$13,2,FALSE),1))=4,(DAY(IF(WEEKDAY(DATE(IF(MONTH(TODAY())&gt;=VLOOKUP(F48,'validation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data'!$L$2:$M$13,2,FALSE),1))=5)),VLOOKUP(F48,'validation data'!$L$2:$M$13,2,FALSE)=7),IF(WEEKDAY(DATE(IF(MONTH(TODAY())&gt;=VLOOKUP(F48,'validation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data'!$L$2:$M$13,2,FALSE),1)+1,IF(WEEKDAY(DATE(IF(MONTH(TODAY())&gt;=VLOOKUP(F48,'validation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f>
        <v/>
      </c>
      <c r="O48" s="29" t="s">
        <v>0</v>
      </c>
      <c r="P48" s="34" t="str">
        <f t="shared" si="2"/>
        <v/>
      </c>
      <c r="Q48" s="45" t="str">
        <f>IF(AND(D48="",K48="",J48=""),"",CONCATENATE(TEXT(VLOOKUP(D48,'validation data'!$H$2:$I$17,2,FALSE),"0000"),"-",IF(K48=99999,TEXT(J48,"00000"),TEXT(K48,"00000"))))</f>
        <v/>
      </c>
      <c r="R48" s="46" t="s">
        <v>166</v>
      </c>
      <c r="S48" s="46" t="s">
        <v>12</v>
      </c>
      <c r="T48" s="46" t="s">
        <v>13</v>
      </c>
      <c r="U48" s="46" t="str">
        <f t="shared" si="3"/>
        <v/>
      </c>
      <c r="V48" s="47" t="str">
        <f t="shared" ca="1" si="4"/>
        <v/>
      </c>
      <c r="W48" s="47" t="str">
        <f t="shared" ca="1" si="5"/>
        <v/>
      </c>
      <c r="X48" s="48">
        <f t="shared" si="0"/>
        <v>0</v>
      </c>
      <c r="Y48" s="48">
        <f t="shared" si="1"/>
        <v>0</v>
      </c>
      <c r="Z48" s="48" t="s">
        <v>9</v>
      </c>
      <c r="AA48" s="48" t="s">
        <v>164</v>
      </c>
      <c r="AB48" s="48" t="str">
        <f t="shared" si="6"/>
        <v/>
      </c>
      <c r="AC48" s="7"/>
    </row>
    <row r="49" spans="7:29" ht="20.25" customHeight="1" x14ac:dyDescent="0.25">
      <c r="G49" s="27" t="str">
        <f ca="1">IF(F49="","",IF(VLOOKUP(F49,'validation data'!$L$2:$M$13,2,FALSE)=1,IF(WEEKDAY(DATE(IF(MONTH(TODAY())&gt;=VLOOKUP(F49,'validation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data'!$L$2:$M$13,2,FALSE),1)+7,IF(VLOOKUP(F49,'validation data'!$L$2:$M$13,2,FALSE)=9,IF(WEEKDAY(DATE(IF(MONTH(TODAY())&gt;=VLOOKUP(F49,'validation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data'!$L$2:$M$13,2,FALSE),1)+1,IF(AND(OR(DAY(IF(WEEKDAY(DATE(IF(MONTH(TODAY())&gt;=VLOOKUP(F49,'validation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data'!$L$2:$M$13,2,FALSE),1))=4,(DAY(IF(WEEKDAY(DATE(IF(MONTH(TODAY())&gt;=VLOOKUP(F49,'validation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data'!$L$2:$M$13,2,FALSE),1))=5)),VLOOKUP(F49,'validation data'!$L$2:$M$13,2,FALSE)=7),IF(WEEKDAY(DATE(IF(MONTH(TODAY())&gt;=VLOOKUP(F49,'validation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data'!$L$2:$M$13,2,FALSE),1)+1,IF(WEEKDAY(DATE(IF(MONTH(TODAY())&gt;=VLOOKUP(F49,'validation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f>
        <v/>
      </c>
      <c r="O49" s="29" t="s">
        <v>0</v>
      </c>
      <c r="P49" s="34" t="str">
        <f t="shared" si="2"/>
        <v/>
      </c>
      <c r="Q49" s="45" t="str">
        <f>IF(AND(D49="",K49="",J49=""),"",CONCATENATE(TEXT(VLOOKUP(D49,'validation data'!$H$2:$I$17,2,FALSE),"0000"),"-",IF(K49=99999,TEXT(J49,"00000"),TEXT(K49,"00000"))))</f>
        <v/>
      </c>
      <c r="R49" s="46" t="s">
        <v>166</v>
      </c>
      <c r="S49" s="46" t="s">
        <v>12</v>
      </c>
      <c r="T49" s="46" t="s">
        <v>13</v>
      </c>
      <c r="U49" s="46" t="str">
        <f t="shared" si="3"/>
        <v/>
      </c>
      <c r="V49" s="47" t="str">
        <f t="shared" ca="1" si="4"/>
        <v/>
      </c>
      <c r="W49" s="47" t="str">
        <f t="shared" ca="1" si="5"/>
        <v/>
      </c>
      <c r="X49" s="48">
        <f t="shared" si="0"/>
        <v>0</v>
      </c>
      <c r="Y49" s="48">
        <f t="shared" si="1"/>
        <v>0</v>
      </c>
      <c r="Z49" s="48" t="s">
        <v>9</v>
      </c>
      <c r="AA49" s="48" t="s">
        <v>164</v>
      </c>
      <c r="AB49" s="48" t="str">
        <f t="shared" si="6"/>
        <v/>
      </c>
      <c r="AC49" s="7"/>
    </row>
    <row r="50" spans="7:29" ht="20.25" customHeight="1" x14ac:dyDescent="0.25">
      <c r="G50" s="27" t="str">
        <f ca="1">IF(F50="","",IF(VLOOKUP(F50,'validation data'!$L$2:$M$13,2,FALSE)=1,IF(WEEKDAY(DATE(IF(MONTH(TODAY())&gt;=VLOOKUP(F50,'validation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data'!$L$2:$M$13,2,FALSE),1)+7,IF(VLOOKUP(F50,'validation data'!$L$2:$M$13,2,FALSE)=9,IF(WEEKDAY(DATE(IF(MONTH(TODAY())&gt;=VLOOKUP(F50,'validation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data'!$L$2:$M$13,2,FALSE),1)+1,IF(AND(OR(DAY(IF(WEEKDAY(DATE(IF(MONTH(TODAY())&gt;=VLOOKUP(F50,'validation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data'!$L$2:$M$13,2,FALSE),1))=4,(DAY(IF(WEEKDAY(DATE(IF(MONTH(TODAY())&gt;=VLOOKUP(F50,'validation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data'!$L$2:$M$13,2,FALSE),1))=5)),VLOOKUP(F50,'validation data'!$L$2:$M$13,2,FALSE)=7),IF(WEEKDAY(DATE(IF(MONTH(TODAY())&gt;=VLOOKUP(F50,'validation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data'!$L$2:$M$13,2,FALSE),1)+1,IF(WEEKDAY(DATE(IF(MONTH(TODAY())&gt;=VLOOKUP(F50,'validation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f>
        <v/>
      </c>
      <c r="O50" s="29" t="s">
        <v>0</v>
      </c>
      <c r="P50" s="34" t="str">
        <f t="shared" si="2"/>
        <v/>
      </c>
      <c r="Q50" s="45" t="str">
        <f>IF(AND(D50="",K50="",J50=""),"",CONCATENATE(TEXT(VLOOKUP(D50,'validation data'!$H$2:$I$17,2,FALSE),"0000"),"-",IF(K50=99999,TEXT(J50,"00000"),TEXT(K50,"00000"))))</f>
        <v/>
      </c>
      <c r="R50" s="46" t="s">
        <v>166</v>
      </c>
      <c r="S50" s="46" t="s">
        <v>12</v>
      </c>
      <c r="T50" s="46" t="s">
        <v>13</v>
      </c>
      <c r="U50" s="46" t="str">
        <f t="shared" si="3"/>
        <v/>
      </c>
      <c r="V50" s="47" t="str">
        <f t="shared" ca="1" si="4"/>
        <v/>
      </c>
      <c r="W50" s="47" t="str">
        <f t="shared" ca="1" si="5"/>
        <v/>
      </c>
      <c r="X50" s="48">
        <f t="shared" si="0"/>
        <v>0</v>
      </c>
      <c r="Y50" s="48">
        <f t="shared" si="1"/>
        <v>0</v>
      </c>
      <c r="Z50" s="48" t="s">
        <v>9</v>
      </c>
      <c r="AA50" s="48" t="s">
        <v>164</v>
      </c>
      <c r="AB50" s="48" t="str">
        <f t="shared" si="6"/>
        <v/>
      </c>
      <c r="AC50" s="7"/>
    </row>
    <row r="51" spans="7:29" ht="20.25" customHeight="1" x14ac:dyDescent="0.25">
      <c r="G51" s="27" t="str">
        <f ca="1">IF(F51="","",IF(VLOOKUP(F51,'validation data'!$L$2:$M$13,2,FALSE)=1,IF(WEEKDAY(DATE(IF(MONTH(TODAY())&gt;=VLOOKUP(F51,'validation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data'!$L$2:$M$13,2,FALSE),1)+7,IF(VLOOKUP(F51,'validation data'!$L$2:$M$13,2,FALSE)=9,IF(WEEKDAY(DATE(IF(MONTH(TODAY())&gt;=VLOOKUP(F51,'validation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data'!$L$2:$M$13,2,FALSE),1)+1,IF(AND(OR(DAY(IF(WEEKDAY(DATE(IF(MONTH(TODAY())&gt;=VLOOKUP(F51,'validation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data'!$L$2:$M$13,2,FALSE),1))=4,(DAY(IF(WEEKDAY(DATE(IF(MONTH(TODAY())&gt;=VLOOKUP(F51,'validation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data'!$L$2:$M$13,2,FALSE),1))=5)),VLOOKUP(F51,'validation data'!$L$2:$M$13,2,FALSE)=7),IF(WEEKDAY(DATE(IF(MONTH(TODAY())&gt;=VLOOKUP(F51,'validation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data'!$L$2:$M$13,2,FALSE),1)+1,IF(WEEKDAY(DATE(IF(MONTH(TODAY())&gt;=VLOOKUP(F51,'validation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f>
        <v/>
      </c>
      <c r="O51" s="29" t="s">
        <v>0</v>
      </c>
      <c r="P51" s="34" t="str">
        <f t="shared" si="2"/>
        <v/>
      </c>
      <c r="Q51" s="45" t="str">
        <f>IF(AND(D51="",K51="",J51=""),"",CONCATENATE(TEXT(VLOOKUP(D51,'validation data'!$H$2:$I$17,2,FALSE),"0000"),"-",IF(K51=99999,TEXT(J51,"00000"),TEXT(K51,"00000"))))</f>
        <v/>
      </c>
      <c r="R51" s="46" t="s">
        <v>166</v>
      </c>
      <c r="S51" s="46" t="s">
        <v>12</v>
      </c>
      <c r="T51" s="46" t="s">
        <v>13</v>
      </c>
      <c r="U51" s="46" t="str">
        <f t="shared" si="3"/>
        <v/>
      </c>
      <c r="V51" s="47" t="str">
        <f t="shared" ca="1" si="4"/>
        <v/>
      </c>
      <c r="W51" s="47" t="str">
        <f t="shared" ca="1" si="5"/>
        <v/>
      </c>
      <c r="X51" s="48">
        <f t="shared" si="0"/>
        <v>0</v>
      </c>
      <c r="Y51" s="48">
        <f t="shared" si="1"/>
        <v>0</v>
      </c>
      <c r="Z51" s="48" t="s">
        <v>9</v>
      </c>
      <c r="AA51" s="48" t="s">
        <v>164</v>
      </c>
      <c r="AB51" s="48" t="str">
        <f t="shared" si="6"/>
        <v/>
      </c>
      <c r="AC51" s="7"/>
    </row>
    <row r="52" spans="7:29" ht="20.25" customHeight="1" x14ac:dyDescent="0.25">
      <c r="G52" s="27" t="str">
        <f ca="1">IF(F52="","",IF(VLOOKUP(F52,'validation data'!$L$2:$M$13,2,FALSE)=1,IF(WEEKDAY(DATE(IF(MONTH(TODAY())&gt;=VLOOKUP(F52,'validation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data'!$L$2:$M$13,2,FALSE),1)+7,IF(VLOOKUP(F52,'validation data'!$L$2:$M$13,2,FALSE)=9,IF(WEEKDAY(DATE(IF(MONTH(TODAY())&gt;=VLOOKUP(F52,'validation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data'!$L$2:$M$13,2,FALSE),1)+1,IF(AND(OR(DAY(IF(WEEKDAY(DATE(IF(MONTH(TODAY())&gt;=VLOOKUP(F52,'validation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data'!$L$2:$M$13,2,FALSE),1))=4,(DAY(IF(WEEKDAY(DATE(IF(MONTH(TODAY())&gt;=VLOOKUP(F52,'validation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data'!$L$2:$M$13,2,FALSE),1))=5)),VLOOKUP(F52,'validation data'!$L$2:$M$13,2,FALSE)=7),IF(WEEKDAY(DATE(IF(MONTH(TODAY())&gt;=VLOOKUP(F52,'validation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data'!$L$2:$M$13,2,FALSE),1)+1,IF(WEEKDAY(DATE(IF(MONTH(TODAY())&gt;=VLOOKUP(F52,'validation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f>
        <v/>
      </c>
      <c r="O52" s="29" t="s">
        <v>0</v>
      </c>
      <c r="P52" s="34" t="str">
        <f t="shared" si="2"/>
        <v/>
      </c>
      <c r="Q52" s="45" t="str">
        <f>IF(AND(D52="",K52="",J52=""),"",CONCATENATE(TEXT(VLOOKUP(D52,'validation data'!$H$2:$I$17,2,FALSE),"0000"),"-",IF(K52=99999,TEXT(J52,"00000"),TEXT(K52,"00000"))))</f>
        <v/>
      </c>
      <c r="R52" s="46" t="s">
        <v>166</v>
      </c>
      <c r="S52" s="46" t="s">
        <v>12</v>
      </c>
      <c r="T52" s="46" t="s">
        <v>13</v>
      </c>
      <c r="U52" s="46" t="str">
        <f t="shared" si="3"/>
        <v/>
      </c>
      <c r="V52" s="47" t="str">
        <f t="shared" ca="1" si="4"/>
        <v/>
      </c>
      <c r="W52" s="47" t="str">
        <f t="shared" ca="1" si="5"/>
        <v/>
      </c>
      <c r="X52" s="48">
        <f t="shared" si="0"/>
        <v>0</v>
      </c>
      <c r="Y52" s="48">
        <f t="shared" si="1"/>
        <v>0</v>
      </c>
      <c r="Z52" s="48" t="s">
        <v>9</v>
      </c>
      <c r="AA52" s="48" t="s">
        <v>164</v>
      </c>
      <c r="AB52" s="48" t="str">
        <f t="shared" si="6"/>
        <v/>
      </c>
      <c r="AC52" s="7"/>
    </row>
    <row r="53" spans="7:29" ht="20.25" customHeight="1" x14ac:dyDescent="0.25">
      <c r="G53" s="27" t="str">
        <f ca="1">IF(F53="","",IF(VLOOKUP(F53,'validation data'!$L$2:$M$13,2,FALSE)=1,IF(WEEKDAY(DATE(IF(MONTH(TODAY())&gt;=VLOOKUP(F53,'validation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data'!$L$2:$M$13,2,FALSE),1)+7,IF(VLOOKUP(F53,'validation data'!$L$2:$M$13,2,FALSE)=9,IF(WEEKDAY(DATE(IF(MONTH(TODAY())&gt;=VLOOKUP(F53,'validation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data'!$L$2:$M$13,2,FALSE),1)+1,IF(AND(OR(DAY(IF(WEEKDAY(DATE(IF(MONTH(TODAY())&gt;=VLOOKUP(F53,'validation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data'!$L$2:$M$13,2,FALSE),1))=4,(DAY(IF(WEEKDAY(DATE(IF(MONTH(TODAY())&gt;=VLOOKUP(F53,'validation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data'!$L$2:$M$13,2,FALSE),1))=5)),VLOOKUP(F53,'validation data'!$L$2:$M$13,2,FALSE)=7),IF(WEEKDAY(DATE(IF(MONTH(TODAY())&gt;=VLOOKUP(F53,'validation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data'!$L$2:$M$13,2,FALSE),1)+1,IF(WEEKDAY(DATE(IF(MONTH(TODAY())&gt;=VLOOKUP(F53,'validation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f>
        <v/>
      </c>
      <c r="O53" s="29" t="s">
        <v>0</v>
      </c>
      <c r="P53" s="34" t="str">
        <f t="shared" si="2"/>
        <v/>
      </c>
      <c r="Q53" s="45" t="str">
        <f>IF(AND(D53="",K53="",J53=""),"",CONCATENATE(TEXT(VLOOKUP(D53,'validation data'!$H$2:$I$17,2,FALSE),"0000"),"-",IF(K53=99999,TEXT(J53,"00000"),TEXT(K53,"00000"))))</f>
        <v/>
      </c>
      <c r="R53" s="46" t="s">
        <v>166</v>
      </c>
      <c r="S53" s="46" t="s">
        <v>12</v>
      </c>
      <c r="T53" s="46" t="s">
        <v>13</v>
      </c>
      <c r="U53" s="46" t="str">
        <f t="shared" si="3"/>
        <v/>
      </c>
      <c r="V53" s="47" t="str">
        <f t="shared" ca="1" si="4"/>
        <v/>
      </c>
      <c r="W53" s="47" t="str">
        <f t="shared" ca="1" si="5"/>
        <v/>
      </c>
      <c r="X53" s="48">
        <f t="shared" si="0"/>
        <v>0</v>
      </c>
      <c r="Y53" s="48">
        <f t="shared" si="1"/>
        <v>0</v>
      </c>
      <c r="Z53" s="48" t="s">
        <v>9</v>
      </c>
      <c r="AA53" s="48" t="s">
        <v>164</v>
      </c>
      <c r="AB53" s="48" t="str">
        <f t="shared" si="6"/>
        <v/>
      </c>
      <c r="AC53" s="7"/>
    </row>
    <row r="54" spans="7:29" ht="20.25" customHeight="1" x14ac:dyDescent="0.25">
      <c r="G54" s="27" t="str">
        <f ca="1">IF(F54="","",IF(VLOOKUP(F54,'validation data'!$L$2:$M$13,2,FALSE)=1,IF(WEEKDAY(DATE(IF(MONTH(TODAY())&gt;=VLOOKUP(F54,'validation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data'!$L$2:$M$13,2,FALSE),1)+7,IF(VLOOKUP(F54,'validation data'!$L$2:$M$13,2,FALSE)=9,IF(WEEKDAY(DATE(IF(MONTH(TODAY())&gt;=VLOOKUP(F54,'validation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data'!$L$2:$M$13,2,FALSE),1)+1,IF(AND(OR(DAY(IF(WEEKDAY(DATE(IF(MONTH(TODAY())&gt;=VLOOKUP(F54,'validation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data'!$L$2:$M$13,2,FALSE),1))=4,(DAY(IF(WEEKDAY(DATE(IF(MONTH(TODAY())&gt;=VLOOKUP(F54,'validation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data'!$L$2:$M$13,2,FALSE),1))=5)),VLOOKUP(F54,'validation data'!$L$2:$M$13,2,FALSE)=7),IF(WEEKDAY(DATE(IF(MONTH(TODAY())&gt;=VLOOKUP(F54,'validation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data'!$L$2:$M$13,2,FALSE),1)+1,IF(WEEKDAY(DATE(IF(MONTH(TODAY())&gt;=VLOOKUP(F54,'validation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f>
        <v/>
      </c>
      <c r="O54" s="29" t="s">
        <v>0</v>
      </c>
      <c r="P54" s="34" t="str">
        <f t="shared" si="2"/>
        <v/>
      </c>
      <c r="Q54" s="45" t="str">
        <f>IF(AND(D54="",K54="",J54=""),"",CONCATENATE(TEXT(VLOOKUP(D54,'validation data'!$H$2:$I$17,2,FALSE),"0000"),"-",IF(K54=99999,TEXT(J54,"00000"),TEXT(K54,"00000"))))</f>
        <v/>
      </c>
      <c r="R54" s="46" t="s">
        <v>166</v>
      </c>
      <c r="S54" s="46" t="s">
        <v>12</v>
      </c>
      <c r="T54" s="46" t="s">
        <v>13</v>
      </c>
      <c r="U54" s="46" t="str">
        <f t="shared" si="3"/>
        <v/>
      </c>
      <c r="V54" s="47" t="str">
        <f t="shared" ca="1" si="4"/>
        <v/>
      </c>
      <c r="W54" s="47" t="str">
        <f t="shared" ca="1" si="5"/>
        <v/>
      </c>
      <c r="X54" s="48">
        <f t="shared" si="0"/>
        <v>0</v>
      </c>
      <c r="Y54" s="48">
        <f t="shared" si="1"/>
        <v>0</v>
      </c>
      <c r="Z54" s="48" t="s">
        <v>9</v>
      </c>
      <c r="AA54" s="48" t="s">
        <v>164</v>
      </c>
      <c r="AB54" s="48" t="str">
        <f t="shared" si="6"/>
        <v/>
      </c>
      <c r="AC54" s="7"/>
    </row>
    <row r="55" spans="7:29" ht="20.25" customHeight="1" x14ac:dyDescent="0.25">
      <c r="G55" s="27" t="str">
        <f ca="1">IF(F55="","",IF(VLOOKUP(F55,'validation data'!$L$2:$M$13,2,FALSE)=1,IF(WEEKDAY(DATE(IF(MONTH(TODAY())&gt;=VLOOKUP(F55,'validation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data'!$L$2:$M$13,2,FALSE),1)+7,IF(VLOOKUP(F55,'validation data'!$L$2:$M$13,2,FALSE)=9,IF(WEEKDAY(DATE(IF(MONTH(TODAY())&gt;=VLOOKUP(F55,'validation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data'!$L$2:$M$13,2,FALSE),1)+1,IF(AND(OR(DAY(IF(WEEKDAY(DATE(IF(MONTH(TODAY())&gt;=VLOOKUP(F55,'validation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data'!$L$2:$M$13,2,FALSE),1))=4,(DAY(IF(WEEKDAY(DATE(IF(MONTH(TODAY())&gt;=VLOOKUP(F55,'validation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data'!$L$2:$M$13,2,FALSE),1))=5)),VLOOKUP(F55,'validation data'!$L$2:$M$13,2,FALSE)=7),IF(WEEKDAY(DATE(IF(MONTH(TODAY())&gt;=VLOOKUP(F55,'validation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data'!$L$2:$M$13,2,FALSE),1)+1,IF(WEEKDAY(DATE(IF(MONTH(TODAY())&gt;=VLOOKUP(F55,'validation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f>
        <v/>
      </c>
      <c r="O55" s="29" t="s">
        <v>0</v>
      </c>
      <c r="P55" s="34" t="str">
        <f t="shared" si="2"/>
        <v/>
      </c>
      <c r="Q55" s="45" t="str">
        <f>IF(AND(D55="",K55="",J55=""),"",CONCATENATE(TEXT(VLOOKUP(D55,'validation data'!$H$2:$I$17,2,FALSE),"0000"),"-",IF(K55=99999,TEXT(J55,"00000"),TEXT(K55,"00000"))))</f>
        <v/>
      </c>
      <c r="R55" s="46" t="s">
        <v>166</v>
      </c>
      <c r="S55" s="46" t="s">
        <v>12</v>
      </c>
      <c r="T55" s="46" t="s">
        <v>13</v>
      </c>
      <c r="U55" s="46" t="str">
        <f t="shared" si="3"/>
        <v/>
      </c>
      <c r="V55" s="47" t="str">
        <f t="shared" ca="1" si="4"/>
        <v/>
      </c>
      <c r="W55" s="47" t="str">
        <f t="shared" ca="1" si="5"/>
        <v/>
      </c>
      <c r="X55" s="48">
        <f t="shared" si="0"/>
        <v>0</v>
      </c>
      <c r="Y55" s="48">
        <f t="shared" si="1"/>
        <v>0</v>
      </c>
      <c r="Z55" s="48" t="s">
        <v>9</v>
      </c>
      <c r="AA55" s="48" t="s">
        <v>164</v>
      </c>
      <c r="AB55" s="48" t="str">
        <f t="shared" si="6"/>
        <v/>
      </c>
      <c r="AC55" s="7"/>
    </row>
    <row r="56" spans="7:29" ht="20.25" customHeight="1" x14ac:dyDescent="0.25">
      <c r="G56" s="27" t="str">
        <f ca="1">IF(F56="","",IF(VLOOKUP(F56,'validation data'!$L$2:$M$13,2,FALSE)=1,IF(WEEKDAY(DATE(IF(MONTH(TODAY())&gt;=VLOOKUP(F56,'validation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data'!$L$2:$M$13,2,FALSE),1)+7,IF(VLOOKUP(F56,'validation data'!$L$2:$M$13,2,FALSE)=9,IF(WEEKDAY(DATE(IF(MONTH(TODAY())&gt;=VLOOKUP(F56,'validation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data'!$L$2:$M$13,2,FALSE),1)+1,IF(AND(OR(DAY(IF(WEEKDAY(DATE(IF(MONTH(TODAY())&gt;=VLOOKUP(F56,'validation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data'!$L$2:$M$13,2,FALSE),1))=4,(DAY(IF(WEEKDAY(DATE(IF(MONTH(TODAY())&gt;=VLOOKUP(F56,'validation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data'!$L$2:$M$13,2,FALSE),1))=5)),VLOOKUP(F56,'validation data'!$L$2:$M$13,2,FALSE)=7),IF(WEEKDAY(DATE(IF(MONTH(TODAY())&gt;=VLOOKUP(F56,'validation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data'!$L$2:$M$13,2,FALSE),1)+1,IF(WEEKDAY(DATE(IF(MONTH(TODAY())&gt;=VLOOKUP(F56,'validation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f>
        <v/>
      </c>
      <c r="O56" s="29" t="s">
        <v>0</v>
      </c>
      <c r="P56" s="34" t="str">
        <f t="shared" si="2"/>
        <v/>
      </c>
      <c r="Q56" s="45" t="str">
        <f>IF(AND(D56="",K56="",J56=""),"",CONCATENATE(TEXT(VLOOKUP(D56,'validation data'!$H$2:$I$17,2,FALSE),"0000"),"-",IF(K56=99999,TEXT(J56,"00000"),TEXT(K56,"00000"))))</f>
        <v/>
      </c>
      <c r="R56" s="46" t="s">
        <v>166</v>
      </c>
      <c r="S56" s="46" t="s">
        <v>12</v>
      </c>
      <c r="T56" s="46" t="s">
        <v>13</v>
      </c>
      <c r="U56" s="46" t="str">
        <f t="shared" si="3"/>
        <v/>
      </c>
      <c r="V56" s="47" t="str">
        <f t="shared" ca="1" si="4"/>
        <v/>
      </c>
      <c r="W56" s="47" t="str">
        <f t="shared" ca="1" si="5"/>
        <v/>
      </c>
      <c r="X56" s="48">
        <f t="shared" si="0"/>
        <v>0</v>
      </c>
      <c r="Y56" s="48">
        <f t="shared" si="1"/>
        <v>0</v>
      </c>
      <c r="Z56" s="48" t="s">
        <v>9</v>
      </c>
      <c r="AA56" s="48" t="s">
        <v>164</v>
      </c>
      <c r="AB56" s="48" t="str">
        <f t="shared" si="6"/>
        <v/>
      </c>
      <c r="AC56" s="7"/>
    </row>
    <row r="57" spans="7:29" ht="20.25" customHeight="1" x14ac:dyDescent="0.25">
      <c r="G57" s="27" t="str">
        <f ca="1">IF(F57="","",IF(VLOOKUP(F57,'validation data'!$L$2:$M$13,2,FALSE)=1,IF(WEEKDAY(DATE(IF(MONTH(TODAY())&gt;=VLOOKUP(F57,'validation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data'!$L$2:$M$13,2,FALSE),1)+7,IF(VLOOKUP(F57,'validation data'!$L$2:$M$13,2,FALSE)=9,IF(WEEKDAY(DATE(IF(MONTH(TODAY())&gt;=VLOOKUP(F57,'validation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data'!$L$2:$M$13,2,FALSE),1)+1,IF(AND(OR(DAY(IF(WEEKDAY(DATE(IF(MONTH(TODAY())&gt;=VLOOKUP(F57,'validation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data'!$L$2:$M$13,2,FALSE),1))=4,(DAY(IF(WEEKDAY(DATE(IF(MONTH(TODAY())&gt;=VLOOKUP(F57,'validation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data'!$L$2:$M$13,2,FALSE),1))=5)),VLOOKUP(F57,'validation data'!$L$2:$M$13,2,FALSE)=7),IF(WEEKDAY(DATE(IF(MONTH(TODAY())&gt;=VLOOKUP(F57,'validation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data'!$L$2:$M$13,2,FALSE),1)+1,IF(WEEKDAY(DATE(IF(MONTH(TODAY())&gt;=VLOOKUP(F57,'validation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f>
        <v/>
      </c>
      <c r="O57" s="29" t="s">
        <v>0</v>
      </c>
      <c r="P57" s="34" t="str">
        <f t="shared" si="2"/>
        <v/>
      </c>
      <c r="Q57" s="45" t="str">
        <f>IF(AND(D57="",K57="",J57=""),"",CONCATENATE(TEXT(VLOOKUP(D57,'validation data'!$H$2:$I$17,2,FALSE),"0000"),"-",IF(K57=99999,TEXT(J57,"00000"),TEXT(K57,"00000"))))</f>
        <v/>
      </c>
      <c r="R57" s="46" t="s">
        <v>166</v>
      </c>
      <c r="S57" s="46" t="s">
        <v>12</v>
      </c>
      <c r="T57" s="46" t="s">
        <v>13</v>
      </c>
      <c r="U57" s="46" t="str">
        <f t="shared" si="3"/>
        <v/>
      </c>
      <c r="V57" s="47" t="str">
        <f t="shared" ca="1" si="4"/>
        <v/>
      </c>
      <c r="W57" s="47" t="str">
        <f t="shared" ca="1" si="5"/>
        <v/>
      </c>
      <c r="X57" s="48">
        <f t="shared" si="0"/>
        <v>0</v>
      </c>
      <c r="Y57" s="48">
        <f t="shared" si="1"/>
        <v>0</v>
      </c>
      <c r="Z57" s="48" t="s">
        <v>9</v>
      </c>
      <c r="AA57" s="48" t="s">
        <v>164</v>
      </c>
      <c r="AB57" s="48" t="str">
        <f t="shared" si="6"/>
        <v/>
      </c>
      <c r="AC57" s="7"/>
    </row>
    <row r="58" spans="7:29" ht="20.25" customHeight="1" x14ac:dyDescent="0.25">
      <c r="G58" s="27" t="str">
        <f ca="1">IF(F58="","",IF(VLOOKUP(F58,'validation data'!$L$2:$M$13,2,FALSE)=1,IF(WEEKDAY(DATE(IF(MONTH(TODAY())&gt;=VLOOKUP(F58,'validation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data'!$L$2:$M$13,2,FALSE),1)+7,IF(VLOOKUP(F58,'validation data'!$L$2:$M$13,2,FALSE)=9,IF(WEEKDAY(DATE(IF(MONTH(TODAY())&gt;=VLOOKUP(F58,'validation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data'!$L$2:$M$13,2,FALSE),1)+1,IF(AND(OR(DAY(IF(WEEKDAY(DATE(IF(MONTH(TODAY())&gt;=VLOOKUP(F58,'validation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data'!$L$2:$M$13,2,FALSE),1))=4,(DAY(IF(WEEKDAY(DATE(IF(MONTH(TODAY())&gt;=VLOOKUP(F58,'validation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data'!$L$2:$M$13,2,FALSE),1))=5)),VLOOKUP(F58,'validation data'!$L$2:$M$13,2,FALSE)=7),IF(WEEKDAY(DATE(IF(MONTH(TODAY())&gt;=VLOOKUP(F58,'validation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data'!$L$2:$M$13,2,FALSE),1)+1,IF(WEEKDAY(DATE(IF(MONTH(TODAY())&gt;=VLOOKUP(F58,'validation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f>
        <v/>
      </c>
      <c r="O58" s="29" t="s">
        <v>0</v>
      </c>
      <c r="P58" s="34" t="str">
        <f t="shared" si="2"/>
        <v/>
      </c>
      <c r="Q58" s="45" t="str">
        <f>IF(AND(D58="",K58="",J58=""),"",CONCATENATE(TEXT(VLOOKUP(D58,'validation data'!$H$2:$I$17,2,FALSE),"0000"),"-",IF(K58=99999,TEXT(J58,"00000"),TEXT(K58,"00000"))))</f>
        <v/>
      </c>
      <c r="R58" s="46" t="s">
        <v>166</v>
      </c>
      <c r="S58" s="46" t="s">
        <v>12</v>
      </c>
      <c r="T58" s="46" t="s">
        <v>13</v>
      </c>
      <c r="U58" s="46" t="str">
        <f t="shared" si="3"/>
        <v/>
      </c>
      <c r="V58" s="47" t="str">
        <f t="shared" ca="1" si="4"/>
        <v/>
      </c>
      <c r="W58" s="47" t="str">
        <f t="shared" ca="1" si="5"/>
        <v/>
      </c>
      <c r="X58" s="48">
        <f t="shared" si="0"/>
        <v>0</v>
      </c>
      <c r="Y58" s="48">
        <f t="shared" si="1"/>
        <v>0</v>
      </c>
      <c r="Z58" s="48" t="s">
        <v>9</v>
      </c>
      <c r="AA58" s="48" t="s">
        <v>164</v>
      </c>
      <c r="AB58" s="48" t="str">
        <f t="shared" si="6"/>
        <v/>
      </c>
      <c r="AC58" s="7"/>
    </row>
    <row r="59" spans="7:29" ht="20.25" customHeight="1" x14ac:dyDescent="0.25">
      <c r="G59" s="27" t="str">
        <f ca="1">IF(F59="","",IF(VLOOKUP(F59,'validation data'!$L$2:$M$13,2,FALSE)=1,IF(WEEKDAY(DATE(IF(MONTH(TODAY())&gt;=VLOOKUP(F59,'validation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data'!$L$2:$M$13,2,FALSE),1)+7,IF(VLOOKUP(F59,'validation data'!$L$2:$M$13,2,FALSE)=9,IF(WEEKDAY(DATE(IF(MONTH(TODAY())&gt;=VLOOKUP(F59,'validation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data'!$L$2:$M$13,2,FALSE),1)+1,IF(AND(OR(DAY(IF(WEEKDAY(DATE(IF(MONTH(TODAY())&gt;=VLOOKUP(F59,'validation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data'!$L$2:$M$13,2,FALSE),1))=4,(DAY(IF(WEEKDAY(DATE(IF(MONTH(TODAY())&gt;=VLOOKUP(F59,'validation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data'!$L$2:$M$13,2,FALSE),1))=5)),VLOOKUP(F59,'validation data'!$L$2:$M$13,2,FALSE)=7),IF(WEEKDAY(DATE(IF(MONTH(TODAY())&gt;=VLOOKUP(F59,'validation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data'!$L$2:$M$13,2,FALSE),1)+1,IF(WEEKDAY(DATE(IF(MONTH(TODAY())&gt;=VLOOKUP(F59,'validation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f>
        <v/>
      </c>
      <c r="O59" s="29" t="s">
        <v>0</v>
      </c>
      <c r="P59" s="34" t="str">
        <f t="shared" si="2"/>
        <v/>
      </c>
      <c r="Q59" s="45" t="str">
        <f>IF(AND(D59="",K59="",J59=""),"",CONCATENATE(TEXT(VLOOKUP(D59,'validation data'!$H$2:$I$17,2,FALSE),"0000"),"-",IF(K59=99999,TEXT(J59,"00000"),TEXT(K59,"00000"))))</f>
        <v/>
      </c>
      <c r="R59" s="46" t="s">
        <v>166</v>
      </c>
      <c r="S59" s="46" t="s">
        <v>12</v>
      </c>
      <c r="T59" s="46" t="s">
        <v>13</v>
      </c>
      <c r="U59" s="46" t="str">
        <f t="shared" si="3"/>
        <v/>
      </c>
      <c r="V59" s="47" t="str">
        <f t="shared" ca="1" si="4"/>
        <v/>
      </c>
      <c r="W59" s="47" t="str">
        <f t="shared" ca="1" si="5"/>
        <v/>
      </c>
      <c r="X59" s="48">
        <f t="shared" si="0"/>
        <v>0</v>
      </c>
      <c r="Y59" s="48">
        <f t="shared" si="1"/>
        <v>0</v>
      </c>
      <c r="Z59" s="48" t="s">
        <v>9</v>
      </c>
      <c r="AA59" s="48" t="s">
        <v>164</v>
      </c>
      <c r="AB59" s="48" t="str">
        <f t="shared" si="6"/>
        <v/>
      </c>
      <c r="AC59" s="7"/>
    </row>
    <row r="60" spans="7:29" ht="20.25" customHeight="1" x14ac:dyDescent="0.25">
      <c r="G60" s="27" t="str">
        <f ca="1">IF(F60="","",IF(VLOOKUP(F60,'validation data'!$L$2:$M$13,2,FALSE)=1,IF(WEEKDAY(DATE(IF(MONTH(TODAY())&gt;=VLOOKUP(F60,'validation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data'!$L$2:$M$13,2,FALSE),1)+7,IF(VLOOKUP(F60,'validation data'!$L$2:$M$13,2,FALSE)=9,IF(WEEKDAY(DATE(IF(MONTH(TODAY())&gt;=VLOOKUP(F60,'validation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data'!$L$2:$M$13,2,FALSE),1)+1,IF(AND(OR(DAY(IF(WEEKDAY(DATE(IF(MONTH(TODAY())&gt;=VLOOKUP(F60,'validation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data'!$L$2:$M$13,2,FALSE),1))=4,(DAY(IF(WEEKDAY(DATE(IF(MONTH(TODAY())&gt;=VLOOKUP(F60,'validation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data'!$L$2:$M$13,2,FALSE),1))=5)),VLOOKUP(F60,'validation data'!$L$2:$M$13,2,FALSE)=7),IF(WEEKDAY(DATE(IF(MONTH(TODAY())&gt;=VLOOKUP(F60,'validation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data'!$L$2:$M$13,2,FALSE),1)+1,IF(WEEKDAY(DATE(IF(MONTH(TODAY())&gt;=VLOOKUP(F60,'validation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f>
        <v/>
      </c>
      <c r="O60" s="29" t="s">
        <v>0</v>
      </c>
      <c r="P60" s="34" t="str">
        <f t="shared" si="2"/>
        <v/>
      </c>
      <c r="Q60" s="45" t="str">
        <f>IF(AND(D60="",K60="",J60=""),"",CONCATENATE(TEXT(VLOOKUP(D60,'validation data'!$H$2:$I$17,2,FALSE),"0000"),"-",IF(K60=99999,TEXT(J60,"00000"),TEXT(K60,"00000"))))</f>
        <v/>
      </c>
      <c r="R60" s="46" t="s">
        <v>166</v>
      </c>
      <c r="S60" s="46" t="s">
        <v>12</v>
      </c>
      <c r="T60" s="46" t="s">
        <v>13</v>
      </c>
      <c r="U60" s="46" t="str">
        <f t="shared" si="3"/>
        <v/>
      </c>
      <c r="V60" s="47" t="str">
        <f t="shared" ca="1" si="4"/>
        <v/>
      </c>
      <c r="W60" s="47" t="str">
        <f t="shared" ca="1" si="5"/>
        <v/>
      </c>
      <c r="X60" s="48">
        <f t="shared" si="0"/>
        <v>0</v>
      </c>
      <c r="Y60" s="48">
        <f t="shared" si="1"/>
        <v>0</v>
      </c>
      <c r="Z60" s="48" t="s">
        <v>9</v>
      </c>
      <c r="AA60" s="48" t="s">
        <v>164</v>
      </c>
      <c r="AB60" s="48" t="str">
        <f t="shared" si="6"/>
        <v/>
      </c>
      <c r="AC60" s="7"/>
    </row>
    <row r="61" spans="7:29" ht="20.25" customHeight="1" x14ac:dyDescent="0.25">
      <c r="G61" s="27" t="str">
        <f ca="1">IF(F61="","",IF(VLOOKUP(F61,'validation data'!$L$2:$M$13,2,FALSE)=1,IF(WEEKDAY(DATE(IF(MONTH(TODAY())&gt;=VLOOKUP(F61,'validation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data'!$L$2:$M$13,2,FALSE),1)+7,IF(VLOOKUP(F61,'validation data'!$L$2:$M$13,2,FALSE)=9,IF(WEEKDAY(DATE(IF(MONTH(TODAY())&gt;=VLOOKUP(F61,'validation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data'!$L$2:$M$13,2,FALSE),1)+1,IF(AND(OR(DAY(IF(WEEKDAY(DATE(IF(MONTH(TODAY())&gt;=VLOOKUP(F61,'validation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data'!$L$2:$M$13,2,FALSE),1))=4,(DAY(IF(WEEKDAY(DATE(IF(MONTH(TODAY())&gt;=VLOOKUP(F61,'validation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data'!$L$2:$M$13,2,FALSE),1))=5)),VLOOKUP(F61,'validation data'!$L$2:$M$13,2,FALSE)=7),IF(WEEKDAY(DATE(IF(MONTH(TODAY())&gt;=VLOOKUP(F61,'validation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data'!$L$2:$M$13,2,FALSE),1)+1,IF(WEEKDAY(DATE(IF(MONTH(TODAY())&gt;=VLOOKUP(F61,'validation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f>
        <v/>
      </c>
      <c r="O61" s="29" t="s">
        <v>0</v>
      </c>
      <c r="P61" s="34" t="str">
        <f t="shared" si="2"/>
        <v/>
      </c>
      <c r="Q61" s="45" t="str">
        <f>IF(AND(D61="",K61="",J61=""),"",CONCATENATE(TEXT(VLOOKUP(D61,'validation data'!$H$2:$I$17,2,FALSE),"0000"),"-",IF(K61=99999,TEXT(J61,"00000"),TEXT(K61,"00000"))))</f>
        <v/>
      </c>
      <c r="R61" s="46" t="s">
        <v>166</v>
      </c>
      <c r="S61" s="46" t="s">
        <v>12</v>
      </c>
      <c r="T61" s="46" t="s">
        <v>13</v>
      </c>
      <c r="U61" s="46" t="str">
        <f t="shared" si="3"/>
        <v/>
      </c>
      <c r="V61" s="47" t="str">
        <f t="shared" ca="1" si="4"/>
        <v/>
      </c>
      <c r="W61" s="47" t="str">
        <f t="shared" ca="1" si="5"/>
        <v/>
      </c>
      <c r="X61" s="48">
        <f t="shared" si="0"/>
        <v>0</v>
      </c>
      <c r="Y61" s="48">
        <f t="shared" si="1"/>
        <v>0</v>
      </c>
      <c r="Z61" s="48" t="s">
        <v>9</v>
      </c>
      <c r="AA61" s="48" t="s">
        <v>164</v>
      </c>
      <c r="AB61" s="48" t="str">
        <f t="shared" si="6"/>
        <v/>
      </c>
      <c r="AC61" s="7"/>
    </row>
    <row r="62" spans="7:29" ht="20.25" customHeight="1" x14ac:dyDescent="0.25">
      <c r="G62" s="27" t="str">
        <f ca="1">IF(F62="","",IF(VLOOKUP(F62,'validation data'!$L$2:$M$13,2,FALSE)=1,IF(WEEKDAY(DATE(IF(MONTH(TODAY())&gt;=VLOOKUP(F62,'validation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data'!$L$2:$M$13,2,FALSE),1)+7,IF(VLOOKUP(F62,'validation data'!$L$2:$M$13,2,FALSE)=9,IF(WEEKDAY(DATE(IF(MONTH(TODAY())&gt;=VLOOKUP(F62,'validation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data'!$L$2:$M$13,2,FALSE),1)+1,IF(AND(OR(DAY(IF(WEEKDAY(DATE(IF(MONTH(TODAY())&gt;=VLOOKUP(F62,'validation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data'!$L$2:$M$13,2,FALSE),1))=4,(DAY(IF(WEEKDAY(DATE(IF(MONTH(TODAY())&gt;=VLOOKUP(F62,'validation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data'!$L$2:$M$13,2,FALSE),1))=5)),VLOOKUP(F62,'validation data'!$L$2:$M$13,2,FALSE)=7),IF(WEEKDAY(DATE(IF(MONTH(TODAY())&gt;=VLOOKUP(F62,'validation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data'!$L$2:$M$13,2,FALSE),1)+1,IF(WEEKDAY(DATE(IF(MONTH(TODAY())&gt;=VLOOKUP(F62,'validation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f>
        <v/>
      </c>
      <c r="O62" s="29" t="s">
        <v>0</v>
      </c>
      <c r="P62" s="34" t="str">
        <f t="shared" si="2"/>
        <v/>
      </c>
      <c r="Q62" s="45" t="str">
        <f>IF(AND(D62="",K62="",J62=""),"",CONCATENATE(TEXT(VLOOKUP(D62,'validation data'!$H$2:$I$17,2,FALSE),"0000"),"-",IF(K62=99999,TEXT(J62,"00000"),TEXT(K62,"00000"))))</f>
        <v/>
      </c>
      <c r="R62" s="46" t="s">
        <v>166</v>
      </c>
      <c r="S62" s="46" t="s">
        <v>12</v>
      </c>
      <c r="T62" s="46" t="s">
        <v>13</v>
      </c>
      <c r="U62" s="46" t="str">
        <f t="shared" si="3"/>
        <v/>
      </c>
      <c r="V62" s="47" t="str">
        <f t="shared" ca="1" si="4"/>
        <v/>
      </c>
      <c r="W62" s="47" t="str">
        <f t="shared" ca="1" si="5"/>
        <v/>
      </c>
      <c r="X62" s="48">
        <f t="shared" si="0"/>
        <v>0</v>
      </c>
      <c r="Y62" s="48">
        <f t="shared" si="1"/>
        <v>0</v>
      </c>
      <c r="Z62" s="48" t="s">
        <v>9</v>
      </c>
      <c r="AA62" s="48" t="s">
        <v>164</v>
      </c>
      <c r="AB62" s="48" t="str">
        <f t="shared" si="6"/>
        <v/>
      </c>
      <c r="AC62" s="7"/>
    </row>
    <row r="63" spans="7:29" ht="20.25" customHeight="1" x14ac:dyDescent="0.25">
      <c r="G63" s="27" t="str">
        <f ca="1">IF(F63="","",IF(VLOOKUP(F63,'validation data'!$L$2:$M$13,2,FALSE)=1,IF(WEEKDAY(DATE(IF(MONTH(TODAY())&gt;=VLOOKUP(F63,'validation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data'!$L$2:$M$13,2,FALSE),1)+7,IF(VLOOKUP(F63,'validation data'!$L$2:$M$13,2,FALSE)=9,IF(WEEKDAY(DATE(IF(MONTH(TODAY())&gt;=VLOOKUP(F63,'validation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data'!$L$2:$M$13,2,FALSE),1)+1,IF(AND(OR(DAY(IF(WEEKDAY(DATE(IF(MONTH(TODAY())&gt;=VLOOKUP(F63,'validation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data'!$L$2:$M$13,2,FALSE),1))=4,(DAY(IF(WEEKDAY(DATE(IF(MONTH(TODAY())&gt;=VLOOKUP(F63,'validation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data'!$L$2:$M$13,2,FALSE),1))=5)),VLOOKUP(F63,'validation data'!$L$2:$M$13,2,FALSE)=7),IF(WEEKDAY(DATE(IF(MONTH(TODAY())&gt;=VLOOKUP(F63,'validation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data'!$L$2:$M$13,2,FALSE),1)+1,IF(WEEKDAY(DATE(IF(MONTH(TODAY())&gt;=VLOOKUP(F63,'validation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f>
        <v/>
      </c>
      <c r="O63" s="29" t="s">
        <v>0</v>
      </c>
      <c r="P63" s="34" t="str">
        <f t="shared" si="2"/>
        <v/>
      </c>
      <c r="Q63" s="45" t="str">
        <f>IF(AND(D63="",K63="",J63=""),"",CONCATENATE(TEXT(VLOOKUP(D63,'validation data'!$H$2:$I$17,2,FALSE),"0000"),"-",IF(K63=99999,TEXT(J63,"00000"),TEXT(K63,"00000"))))</f>
        <v/>
      </c>
      <c r="R63" s="46" t="s">
        <v>166</v>
      </c>
      <c r="S63" s="46" t="s">
        <v>12</v>
      </c>
      <c r="T63" s="46" t="s">
        <v>13</v>
      </c>
      <c r="U63" s="46" t="str">
        <f t="shared" si="3"/>
        <v/>
      </c>
      <c r="V63" s="47" t="str">
        <f t="shared" ca="1" si="4"/>
        <v/>
      </c>
      <c r="W63" s="47" t="str">
        <f t="shared" ca="1" si="5"/>
        <v/>
      </c>
      <c r="X63" s="48">
        <f t="shared" si="0"/>
        <v>0</v>
      </c>
      <c r="Y63" s="48">
        <f t="shared" si="1"/>
        <v>0</v>
      </c>
      <c r="Z63" s="48" t="s">
        <v>9</v>
      </c>
      <c r="AA63" s="48" t="s">
        <v>164</v>
      </c>
      <c r="AB63" s="48" t="str">
        <f t="shared" si="6"/>
        <v/>
      </c>
      <c r="AC63" s="7"/>
    </row>
    <row r="64" spans="7:29" ht="20.25" customHeight="1" x14ac:dyDescent="0.25">
      <c r="G64" s="27" t="str">
        <f ca="1">IF(F64="","",IF(VLOOKUP(F64,'validation data'!$L$2:$M$13,2,FALSE)=1,IF(WEEKDAY(DATE(IF(MONTH(TODAY())&gt;=VLOOKUP(F64,'validation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data'!$L$2:$M$13,2,FALSE),1)+7,IF(VLOOKUP(F64,'validation data'!$L$2:$M$13,2,FALSE)=9,IF(WEEKDAY(DATE(IF(MONTH(TODAY())&gt;=VLOOKUP(F64,'validation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data'!$L$2:$M$13,2,FALSE),1)+1,IF(AND(OR(DAY(IF(WEEKDAY(DATE(IF(MONTH(TODAY())&gt;=VLOOKUP(F64,'validation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data'!$L$2:$M$13,2,FALSE),1))=4,(DAY(IF(WEEKDAY(DATE(IF(MONTH(TODAY())&gt;=VLOOKUP(F64,'validation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data'!$L$2:$M$13,2,FALSE),1))=5)),VLOOKUP(F64,'validation data'!$L$2:$M$13,2,FALSE)=7),IF(WEEKDAY(DATE(IF(MONTH(TODAY())&gt;=VLOOKUP(F64,'validation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data'!$L$2:$M$13,2,FALSE),1)+1,IF(WEEKDAY(DATE(IF(MONTH(TODAY())&gt;=VLOOKUP(F64,'validation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f>
        <v/>
      </c>
      <c r="O64" s="29" t="s">
        <v>0</v>
      </c>
      <c r="P64" s="34" t="str">
        <f t="shared" si="2"/>
        <v/>
      </c>
      <c r="Q64" s="45" t="str">
        <f>IF(AND(D64="",K64="",J64=""),"",CONCATENATE(TEXT(VLOOKUP(D64,'validation data'!$H$2:$I$17,2,FALSE),"0000"),"-",IF(K64=99999,TEXT(J64,"00000"),TEXT(K64,"00000"))))</f>
        <v/>
      </c>
      <c r="R64" s="46" t="s">
        <v>166</v>
      </c>
      <c r="S64" s="46" t="s">
        <v>12</v>
      </c>
      <c r="T64" s="46" t="s">
        <v>13</v>
      </c>
      <c r="U64" s="46" t="str">
        <f t="shared" si="3"/>
        <v/>
      </c>
      <c r="V64" s="47" t="str">
        <f t="shared" ca="1" si="4"/>
        <v/>
      </c>
      <c r="W64" s="47" t="str">
        <f t="shared" ca="1" si="5"/>
        <v/>
      </c>
      <c r="X64" s="48">
        <f t="shared" si="0"/>
        <v>0</v>
      </c>
      <c r="Y64" s="48">
        <f t="shared" si="1"/>
        <v>0</v>
      </c>
      <c r="Z64" s="48" t="s">
        <v>9</v>
      </c>
      <c r="AA64" s="48" t="s">
        <v>164</v>
      </c>
      <c r="AB64" s="48" t="str">
        <f t="shared" si="6"/>
        <v/>
      </c>
      <c r="AC64" s="7"/>
    </row>
    <row r="65" spans="7:29" ht="20.25" customHeight="1" x14ac:dyDescent="0.25">
      <c r="G65" s="27" t="str">
        <f ca="1">IF(F65="","",IF(VLOOKUP(F65,'validation data'!$L$2:$M$13,2,FALSE)=1,IF(WEEKDAY(DATE(IF(MONTH(TODAY())&gt;=VLOOKUP(F65,'validation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data'!$L$2:$M$13,2,FALSE),1)+7,IF(VLOOKUP(F65,'validation data'!$L$2:$M$13,2,FALSE)=9,IF(WEEKDAY(DATE(IF(MONTH(TODAY())&gt;=VLOOKUP(F65,'validation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data'!$L$2:$M$13,2,FALSE),1)+1,IF(AND(OR(DAY(IF(WEEKDAY(DATE(IF(MONTH(TODAY())&gt;=VLOOKUP(F65,'validation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data'!$L$2:$M$13,2,FALSE),1))=4,(DAY(IF(WEEKDAY(DATE(IF(MONTH(TODAY())&gt;=VLOOKUP(F65,'validation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data'!$L$2:$M$13,2,FALSE),1))=5)),VLOOKUP(F65,'validation data'!$L$2:$M$13,2,FALSE)=7),IF(WEEKDAY(DATE(IF(MONTH(TODAY())&gt;=VLOOKUP(F65,'validation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data'!$L$2:$M$13,2,FALSE),1)+1,IF(WEEKDAY(DATE(IF(MONTH(TODAY())&gt;=VLOOKUP(F65,'validation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f>
        <v/>
      </c>
      <c r="O65" s="29" t="s">
        <v>0</v>
      </c>
      <c r="P65" s="34" t="str">
        <f t="shared" si="2"/>
        <v/>
      </c>
      <c r="Q65" s="45" t="str">
        <f>IF(AND(D65="",K65="",J65=""),"",CONCATENATE(TEXT(VLOOKUP(D65,'validation data'!$H$2:$I$17,2,FALSE),"0000"),"-",IF(K65=99999,TEXT(J65,"00000"),TEXT(K65,"00000"))))</f>
        <v/>
      </c>
      <c r="R65" s="46" t="s">
        <v>166</v>
      </c>
      <c r="S65" s="46" t="s">
        <v>12</v>
      </c>
      <c r="T65" s="46" t="s">
        <v>13</v>
      </c>
      <c r="U65" s="46" t="str">
        <f t="shared" si="3"/>
        <v/>
      </c>
      <c r="V65" s="47" t="str">
        <f t="shared" ca="1" si="4"/>
        <v/>
      </c>
      <c r="W65" s="47" t="str">
        <f t="shared" ca="1" si="5"/>
        <v/>
      </c>
      <c r="X65" s="48">
        <f t="shared" si="0"/>
        <v>0</v>
      </c>
      <c r="Y65" s="48">
        <f t="shared" si="1"/>
        <v>0</v>
      </c>
      <c r="Z65" s="48" t="s">
        <v>9</v>
      </c>
      <c r="AA65" s="48" t="s">
        <v>164</v>
      </c>
      <c r="AB65" s="48" t="str">
        <f t="shared" si="6"/>
        <v/>
      </c>
      <c r="AC65" s="7"/>
    </row>
    <row r="66" spans="7:29" ht="20.25" customHeight="1" x14ac:dyDescent="0.25">
      <c r="G66" s="27" t="str">
        <f ca="1">IF(F66="","",IF(VLOOKUP(F66,'validation data'!$L$2:$M$13,2,FALSE)=1,IF(WEEKDAY(DATE(IF(MONTH(TODAY())&gt;=VLOOKUP(F66,'validation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data'!$L$2:$M$13,2,FALSE),1)+7,IF(VLOOKUP(F66,'validation data'!$L$2:$M$13,2,FALSE)=9,IF(WEEKDAY(DATE(IF(MONTH(TODAY())&gt;=VLOOKUP(F66,'validation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data'!$L$2:$M$13,2,FALSE),1)+1,IF(AND(OR(DAY(IF(WEEKDAY(DATE(IF(MONTH(TODAY())&gt;=VLOOKUP(F66,'validation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data'!$L$2:$M$13,2,FALSE),1))=4,(DAY(IF(WEEKDAY(DATE(IF(MONTH(TODAY())&gt;=VLOOKUP(F66,'validation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data'!$L$2:$M$13,2,FALSE),1))=5)),VLOOKUP(F66,'validation data'!$L$2:$M$13,2,FALSE)=7),IF(WEEKDAY(DATE(IF(MONTH(TODAY())&gt;=VLOOKUP(F66,'validation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data'!$L$2:$M$13,2,FALSE),1)+1,IF(WEEKDAY(DATE(IF(MONTH(TODAY())&gt;=VLOOKUP(F66,'validation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f>
        <v/>
      </c>
      <c r="O66" s="29" t="s">
        <v>0</v>
      </c>
      <c r="P66" s="34" t="str">
        <f t="shared" si="2"/>
        <v/>
      </c>
      <c r="Q66" s="45" t="str">
        <f>IF(AND(D66="",K66="",J66=""),"",CONCATENATE(TEXT(VLOOKUP(D66,'validation data'!$H$2:$I$17,2,FALSE),"0000"),"-",IF(K66=99999,TEXT(J66,"00000"),TEXT(K66,"00000"))))</f>
        <v/>
      </c>
      <c r="R66" s="46" t="s">
        <v>166</v>
      </c>
      <c r="S66" s="46" t="s">
        <v>12</v>
      </c>
      <c r="T66" s="46" t="s">
        <v>13</v>
      </c>
      <c r="U66" s="46" t="str">
        <f t="shared" si="3"/>
        <v/>
      </c>
      <c r="V66" s="47" t="str">
        <f t="shared" ca="1" si="4"/>
        <v/>
      </c>
      <c r="W66" s="47" t="str">
        <f t="shared" ca="1" si="5"/>
        <v/>
      </c>
      <c r="X66" s="48">
        <f t="shared" si="0"/>
        <v>0</v>
      </c>
      <c r="Y66" s="48">
        <f t="shared" si="1"/>
        <v>0</v>
      </c>
      <c r="Z66" s="48" t="s">
        <v>9</v>
      </c>
      <c r="AA66" s="48" t="s">
        <v>164</v>
      </c>
      <c r="AB66" s="48" t="str">
        <f t="shared" si="6"/>
        <v/>
      </c>
      <c r="AC66" s="7"/>
    </row>
    <row r="67" spans="7:29" ht="20.25" customHeight="1" x14ac:dyDescent="0.25">
      <c r="G67" s="27" t="str">
        <f ca="1">IF(F67="","",IF(VLOOKUP(F67,'validation data'!$L$2:$M$13,2,FALSE)=1,IF(WEEKDAY(DATE(IF(MONTH(TODAY())&gt;=VLOOKUP(F67,'validation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data'!$L$2:$M$13,2,FALSE),1)+7,IF(VLOOKUP(F67,'validation data'!$L$2:$M$13,2,FALSE)=9,IF(WEEKDAY(DATE(IF(MONTH(TODAY())&gt;=VLOOKUP(F67,'validation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data'!$L$2:$M$13,2,FALSE),1)+1,IF(AND(OR(DAY(IF(WEEKDAY(DATE(IF(MONTH(TODAY())&gt;=VLOOKUP(F67,'validation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data'!$L$2:$M$13,2,FALSE),1))=4,(DAY(IF(WEEKDAY(DATE(IF(MONTH(TODAY())&gt;=VLOOKUP(F67,'validation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data'!$L$2:$M$13,2,FALSE),1))=5)),VLOOKUP(F67,'validation data'!$L$2:$M$13,2,FALSE)=7),IF(WEEKDAY(DATE(IF(MONTH(TODAY())&gt;=VLOOKUP(F67,'validation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data'!$L$2:$M$13,2,FALSE),1)+1,IF(WEEKDAY(DATE(IF(MONTH(TODAY())&gt;=VLOOKUP(F67,'validation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f>
        <v/>
      </c>
      <c r="O67" s="29" t="s">
        <v>0</v>
      </c>
      <c r="P67" s="34" t="str">
        <f t="shared" ref="P67:P100" si="7">IF(AND(H67="",I67="",J67=""),"",CONCATENATE(H67,"-",LEFT(I67,5),"-",TEXT(J67,"00000")))</f>
        <v/>
      </c>
      <c r="Q67" s="45" t="str">
        <f>IF(AND(D67="",K67="",J67=""),"",CONCATENATE(TEXT(VLOOKUP(D67,'validation data'!$H$2:$I$17,2,FALSE),"0000"),"-",IF(K67=99999,TEXT(J67,"00000"),TEXT(K67,"00000"))))</f>
        <v/>
      </c>
      <c r="R67" s="46" t="s">
        <v>166</v>
      </c>
      <c r="S67" s="46" t="s">
        <v>12</v>
      </c>
      <c r="T67" s="46" t="s">
        <v>13</v>
      </c>
      <c r="U67" s="46" t="str">
        <f t="shared" ref="U67:U100" si="8">IF(A67="","",IF(LEFT(I67,5)="52505","Awards and Prizes","Fellowship"))</f>
        <v/>
      </c>
      <c r="V67" s="47" t="str">
        <f t="shared" ref="V67:V100" ca="1" si="9">G67</f>
        <v/>
      </c>
      <c r="W67" s="47" t="str">
        <f t="shared" ref="W67:W100" ca="1" si="10">G67</f>
        <v/>
      </c>
      <c r="X67" s="48">
        <f t="shared" ref="X67:X100" si="11">L67</f>
        <v>0</v>
      </c>
      <c r="Y67" s="48">
        <f t="shared" ref="Y67:Y100" si="12">L67</f>
        <v>0</v>
      </c>
      <c r="Z67" s="48" t="s">
        <v>9</v>
      </c>
      <c r="AA67" s="48" t="s">
        <v>164</v>
      </c>
      <c r="AB67" s="48" t="str">
        <f t="shared" ref="AB67:AB100" si="13">IF(ISBLANK(D67),"",D67)</f>
        <v/>
      </c>
      <c r="AC67" s="7"/>
    </row>
    <row r="68" spans="7:29" ht="20.25" customHeight="1" x14ac:dyDescent="0.25">
      <c r="G68" s="27" t="str">
        <f ca="1">IF(F68="","",IF(VLOOKUP(F68,'validation data'!$L$2:$M$13,2,FALSE)=1,IF(WEEKDAY(DATE(IF(MONTH(TODAY())&gt;=VLOOKUP(F68,'validation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data'!$L$2:$M$13,2,FALSE),1)+7,IF(VLOOKUP(F68,'validation data'!$L$2:$M$13,2,FALSE)=9,IF(WEEKDAY(DATE(IF(MONTH(TODAY())&gt;=VLOOKUP(F68,'validation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data'!$L$2:$M$13,2,FALSE),1)+1,IF(AND(OR(DAY(IF(WEEKDAY(DATE(IF(MONTH(TODAY())&gt;=VLOOKUP(F68,'validation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data'!$L$2:$M$13,2,FALSE),1))=4,(DAY(IF(WEEKDAY(DATE(IF(MONTH(TODAY())&gt;=VLOOKUP(F68,'validation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data'!$L$2:$M$13,2,FALSE),1))=5)),VLOOKUP(F68,'validation data'!$L$2:$M$13,2,FALSE)=7),IF(WEEKDAY(DATE(IF(MONTH(TODAY())&gt;=VLOOKUP(F68,'validation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data'!$L$2:$M$13,2,FALSE),1)+1,IF(WEEKDAY(DATE(IF(MONTH(TODAY())&gt;=VLOOKUP(F68,'validation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f>
        <v/>
      </c>
      <c r="O68" s="29" t="s">
        <v>0</v>
      </c>
      <c r="P68" s="34" t="str">
        <f t="shared" si="7"/>
        <v/>
      </c>
      <c r="Q68" s="45" t="str">
        <f>IF(AND(D68="",K68="",J68=""),"",CONCATENATE(TEXT(VLOOKUP(D68,'validation data'!$H$2:$I$17,2,FALSE),"0000"),"-",IF(K68=99999,TEXT(J68,"00000"),TEXT(K68,"00000"))))</f>
        <v/>
      </c>
      <c r="R68" s="46" t="s">
        <v>166</v>
      </c>
      <c r="S68" s="46" t="s">
        <v>12</v>
      </c>
      <c r="T68" s="46" t="s">
        <v>13</v>
      </c>
      <c r="U68" s="46" t="str">
        <f t="shared" si="8"/>
        <v/>
      </c>
      <c r="V68" s="47" t="str">
        <f t="shared" ca="1" si="9"/>
        <v/>
      </c>
      <c r="W68" s="47" t="str">
        <f t="shared" ca="1" si="10"/>
        <v/>
      </c>
      <c r="X68" s="48">
        <f t="shared" si="11"/>
        <v>0</v>
      </c>
      <c r="Y68" s="48">
        <f t="shared" si="12"/>
        <v>0</v>
      </c>
      <c r="Z68" s="48" t="s">
        <v>9</v>
      </c>
      <c r="AA68" s="48" t="s">
        <v>164</v>
      </c>
      <c r="AB68" s="48" t="str">
        <f t="shared" si="13"/>
        <v/>
      </c>
      <c r="AC68" s="7"/>
    </row>
    <row r="69" spans="7:29" ht="20.25" customHeight="1" x14ac:dyDescent="0.25">
      <c r="G69" s="27" t="str">
        <f ca="1">IF(F69="","",IF(VLOOKUP(F69,'validation data'!$L$2:$M$13,2,FALSE)=1,IF(WEEKDAY(DATE(IF(MONTH(TODAY())&gt;=VLOOKUP(F69,'validation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data'!$L$2:$M$13,2,FALSE),1)+7,IF(VLOOKUP(F69,'validation data'!$L$2:$M$13,2,FALSE)=9,IF(WEEKDAY(DATE(IF(MONTH(TODAY())&gt;=VLOOKUP(F69,'validation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data'!$L$2:$M$13,2,FALSE),1)+1,IF(AND(OR(DAY(IF(WEEKDAY(DATE(IF(MONTH(TODAY())&gt;=VLOOKUP(F69,'validation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data'!$L$2:$M$13,2,FALSE),1))=4,(DAY(IF(WEEKDAY(DATE(IF(MONTH(TODAY())&gt;=VLOOKUP(F69,'validation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data'!$L$2:$M$13,2,FALSE),1))=5)),VLOOKUP(F69,'validation data'!$L$2:$M$13,2,FALSE)=7),IF(WEEKDAY(DATE(IF(MONTH(TODAY())&gt;=VLOOKUP(F69,'validation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data'!$L$2:$M$13,2,FALSE),1)+1,IF(WEEKDAY(DATE(IF(MONTH(TODAY())&gt;=VLOOKUP(F69,'validation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f>
        <v/>
      </c>
      <c r="O69" s="29" t="s">
        <v>0</v>
      </c>
      <c r="P69" s="34" t="str">
        <f t="shared" si="7"/>
        <v/>
      </c>
      <c r="Q69" s="45" t="str">
        <f>IF(AND(D69="",K69="",J69=""),"",CONCATENATE(TEXT(VLOOKUP(D69,'validation data'!$H$2:$I$17,2,FALSE),"0000"),"-",IF(K69=99999,TEXT(J69,"00000"),TEXT(K69,"00000"))))</f>
        <v/>
      </c>
      <c r="R69" s="46" t="s">
        <v>166</v>
      </c>
      <c r="S69" s="46" t="s">
        <v>12</v>
      </c>
      <c r="T69" s="46" t="s">
        <v>13</v>
      </c>
      <c r="U69" s="46" t="str">
        <f t="shared" si="8"/>
        <v/>
      </c>
      <c r="V69" s="47" t="str">
        <f t="shared" ca="1" si="9"/>
        <v/>
      </c>
      <c r="W69" s="47" t="str">
        <f t="shared" ca="1" si="10"/>
        <v/>
      </c>
      <c r="X69" s="48">
        <f t="shared" si="11"/>
        <v>0</v>
      </c>
      <c r="Y69" s="48">
        <f t="shared" si="12"/>
        <v>0</v>
      </c>
      <c r="Z69" s="48" t="s">
        <v>9</v>
      </c>
      <c r="AA69" s="48" t="s">
        <v>164</v>
      </c>
      <c r="AB69" s="48" t="str">
        <f t="shared" si="13"/>
        <v/>
      </c>
      <c r="AC69" s="7"/>
    </row>
    <row r="70" spans="7:29" ht="20.25" customHeight="1" x14ac:dyDescent="0.25">
      <c r="G70" s="27" t="str">
        <f ca="1">IF(F70="","",IF(VLOOKUP(F70,'validation data'!$L$2:$M$13,2,FALSE)=1,IF(WEEKDAY(DATE(IF(MONTH(TODAY())&gt;=VLOOKUP(F70,'validation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data'!$L$2:$M$13,2,FALSE),1)+7,IF(VLOOKUP(F70,'validation data'!$L$2:$M$13,2,FALSE)=9,IF(WEEKDAY(DATE(IF(MONTH(TODAY())&gt;=VLOOKUP(F70,'validation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data'!$L$2:$M$13,2,FALSE),1)+1,IF(AND(OR(DAY(IF(WEEKDAY(DATE(IF(MONTH(TODAY())&gt;=VLOOKUP(F70,'validation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data'!$L$2:$M$13,2,FALSE),1))=4,(DAY(IF(WEEKDAY(DATE(IF(MONTH(TODAY())&gt;=VLOOKUP(F70,'validation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data'!$L$2:$M$13,2,FALSE),1))=5)),VLOOKUP(F70,'validation data'!$L$2:$M$13,2,FALSE)=7),IF(WEEKDAY(DATE(IF(MONTH(TODAY())&gt;=VLOOKUP(F70,'validation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data'!$L$2:$M$13,2,FALSE),1)+1,IF(WEEKDAY(DATE(IF(MONTH(TODAY())&gt;=VLOOKUP(F70,'validation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f>
        <v/>
      </c>
      <c r="O70" s="29" t="s">
        <v>0</v>
      </c>
      <c r="P70" s="34" t="str">
        <f t="shared" si="7"/>
        <v/>
      </c>
      <c r="Q70" s="45" t="str">
        <f>IF(AND(D70="",K70="",J70=""),"",CONCATENATE(TEXT(VLOOKUP(D70,'validation data'!$H$2:$I$17,2,FALSE),"0000"),"-",IF(K70=99999,TEXT(J70,"00000"),TEXT(K70,"00000"))))</f>
        <v/>
      </c>
      <c r="R70" s="46" t="s">
        <v>166</v>
      </c>
      <c r="S70" s="46" t="s">
        <v>12</v>
      </c>
      <c r="T70" s="46" t="s">
        <v>13</v>
      </c>
      <c r="U70" s="46" t="str">
        <f t="shared" si="8"/>
        <v/>
      </c>
      <c r="V70" s="47" t="str">
        <f t="shared" ca="1" si="9"/>
        <v/>
      </c>
      <c r="W70" s="47" t="str">
        <f t="shared" ca="1" si="10"/>
        <v/>
      </c>
      <c r="X70" s="48">
        <f t="shared" si="11"/>
        <v>0</v>
      </c>
      <c r="Y70" s="48">
        <f t="shared" si="12"/>
        <v>0</v>
      </c>
      <c r="Z70" s="48" t="s">
        <v>9</v>
      </c>
      <c r="AA70" s="48" t="s">
        <v>164</v>
      </c>
      <c r="AB70" s="48" t="str">
        <f t="shared" si="13"/>
        <v/>
      </c>
      <c r="AC70" s="7"/>
    </row>
    <row r="71" spans="7:29" ht="20.25" customHeight="1" x14ac:dyDescent="0.25">
      <c r="G71" s="27" t="str">
        <f ca="1">IF(F71="","",IF(VLOOKUP(F71,'validation data'!$L$2:$M$13,2,FALSE)=1,IF(WEEKDAY(DATE(IF(MONTH(TODAY())&gt;=VLOOKUP(F71,'validation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data'!$L$2:$M$13,2,FALSE),1)+7,IF(VLOOKUP(F71,'validation data'!$L$2:$M$13,2,FALSE)=9,IF(WEEKDAY(DATE(IF(MONTH(TODAY())&gt;=VLOOKUP(F71,'validation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data'!$L$2:$M$13,2,FALSE),1)+1,IF(AND(OR(DAY(IF(WEEKDAY(DATE(IF(MONTH(TODAY())&gt;=VLOOKUP(F71,'validation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data'!$L$2:$M$13,2,FALSE),1))=4,(DAY(IF(WEEKDAY(DATE(IF(MONTH(TODAY())&gt;=VLOOKUP(F71,'validation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data'!$L$2:$M$13,2,FALSE),1))=5)),VLOOKUP(F71,'validation data'!$L$2:$M$13,2,FALSE)=7),IF(WEEKDAY(DATE(IF(MONTH(TODAY())&gt;=VLOOKUP(F71,'validation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data'!$L$2:$M$13,2,FALSE),1)+1,IF(WEEKDAY(DATE(IF(MONTH(TODAY())&gt;=VLOOKUP(F71,'validation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f>
        <v/>
      </c>
      <c r="O71" s="29" t="s">
        <v>0</v>
      </c>
      <c r="P71" s="34" t="str">
        <f t="shared" si="7"/>
        <v/>
      </c>
      <c r="Q71" s="45" t="str">
        <f>IF(AND(D71="",K71="",J71=""),"",CONCATENATE(TEXT(VLOOKUP(D71,'validation data'!$H$2:$I$17,2,FALSE),"0000"),"-",IF(K71=99999,TEXT(J71,"00000"),TEXT(K71,"00000"))))</f>
        <v/>
      </c>
      <c r="R71" s="46" t="s">
        <v>166</v>
      </c>
      <c r="S71" s="46" t="s">
        <v>12</v>
      </c>
      <c r="T71" s="46" t="s">
        <v>13</v>
      </c>
      <c r="U71" s="46" t="str">
        <f t="shared" si="8"/>
        <v/>
      </c>
      <c r="V71" s="47" t="str">
        <f t="shared" ca="1" si="9"/>
        <v/>
      </c>
      <c r="W71" s="47" t="str">
        <f t="shared" ca="1" si="10"/>
        <v/>
      </c>
      <c r="X71" s="48">
        <f t="shared" si="11"/>
        <v>0</v>
      </c>
      <c r="Y71" s="48">
        <f t="shared" si="12"/>
        <v>0</v>
      </c>
      <c r="Z71" s="48" t="s">
        <v>9</v>
      </c>
      <c r="AA71" s="48" t="s">
        <v>164</v>
      </c>
      <c r="AB71" s="48" t="str">
        <f t="shared" si="13"/>
        <v/>
      </c>
      <c r="AC71" s="7"/>
    </row>
    <row r="72" spans="7:29" ht="20.25" customHeight="1" x14ac:dyDescent="0.25">
      <c r="G72" s="27" t="str">
        <f ca="1">IF(F72="","",IF(VLOOKUP(F72,'validation data'!$L$2:$M$13,2,FALSE)=1,IF(WEEKDAY(DATE(IF(MONTH(TODAY())&gt;=VLOOKUP(F72,'validation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data'!$L$2:$M$13,2,FALSE),1)+7,IF(VLOOKUP(F72,'validation data'!$L$2:$M$13,2,FALSE)=9,IF(WEEKDAY(DATE(IF(MONTH(TODAY())&gt;=VLOOKUP(F72,'validation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data'!$L$2:$M$13,2,FALSE),1)+1,IF(AND(OR(DAY(IF(WEEKDAY(DATE(IF(MONTH(TODAY())&gt;=VLOOKUP(F72,'validation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data'!$L$2:$M$13,2,FALSE),1))=4,(DAY(IF(WEEKDAY(DATE(IF(MONTH(TODAY())&gt;=VLOOKUP(F72,'validation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data'!$L$2:$M$13,2,FALSE),1))=5)),VLOOKUP(F72,'validation data'!$L$2:$M$13,2,FALSE)=7),IF(WEEKDAY(DATE(IF(MONTH(TODAY())&gt;=VLOOKUP(F72,'validation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data'!$L$2:$M$13,2,FALSE),1)+1,IF(WEEKDAY(DATE(IF(MONTH(TODAY())&gt;=VLOOKUP(F72,'validation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f>
        <v/>
      </c>
      <c r="O72" s="29" t="s">
        <v>0</v>
      </c>
      <c r="P72" s="34" t="str">
        <f t="shared" si="7"/>
        <v/>
      </c>
      <c r="Q72" s="45" t="str">
        <f>IF(AND(D72="",K72="",J72=""),"",CONCATENATE(TEXT(VLOOKUP(D72,'validation data'!$H$2:$I$17,2,FALSE),"0000"),"-",IF(K72=99999,TEXT(J72,"00000"),TEXT(K72,"00000"))))</f>
        <v/>
      </c>
      <c r="R72" s="46" t="s">
        <v>166</v>
      </c>
      <c r="S72" s="46" t="s">
        <v>12</v>
      </c>
      <c r="T72" s="46" t="s">
        <v>13</v>
      </c>
      <c r="U72" s="46" t="str">
        <f t="shared" si="8"/>
        <v/>
      </c>
      <c r="V72" s="47" t="str">
        <f t="shared" ca="1" si="9"/>
        <v/>
      </c>
      <c r="W72" s="47" t="str">
        <f t="shared" ca="1" si="10"/>
        <v/>
      </c>
      <c r="X72" s="48">
        <f t="shared" si="11"/>
        <v>0</v>
      </c>
      <c r="Y72" s="48">
        <f t="shared" si="12"/>
        <v>0</v>
      </c>
      <c r="Z72" s="48" t="s">
        <v>9</v>
      </c>
      <c r="AA72" s="48" t="s">
        <v>164</v>
      </c>
      <c r="AB72" s="48" t="str">
        <f t="shared" si="13"/>
        <v/>
      </c>
      <c r="AC72" s="7"/>
    </row>
    <row r="73" spans="7:29" ht="20.25" customHeight="1" x14ac:dyDescent="0.25">
      <c r="G73" s="27" t="str">
        <f ca="1">IF(F73="","",IF(VLOOKUP(F73,'validation data'!$L$2:$M$13,2,FALSE)=1,IF(WEEKDAY(DATE(IF(MONTH(TODAY())&gt;=VLOOKUP(F73,'validation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data'!$L$2:$M$13,2,FALSE),1)+7,IF(VLOOKUP(F73,'validation data'!$L$2:$M$13,2,FALSE)=9,IF(WEEKDAY(DATE(IF(MONTH(TODAY())&gt;=VLOOKUP(F73,'validation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data'!$L$2:$M$13,2,FALSE),1)+1,IF(AND(OR(DAY(IF(WEEKDAY(DATE(IF(MONTH(TODAY())&gt;=VLOOKUP(F73,'validation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data'!$L$2:$M$13,2,FALSE),1))=4,(DAY(IF(WEEKDAY(DATE(IF(MONTH(TODAY())&gt;=VLOOKUP(F73,'validation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data'!$L$2:$M$13,2,FALSE),1))=5)),VLOOKUP(F73,'validation data'!$L$2:$M$13,2,FALSE)=7),IF(WEEKDAY(DATE(IF(MONTH(TODAY())&gt;=VLOOKUP(F73,'validation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data'!$L$2:$M$13,2,FALSE),1)+1,IF(WEEKDAY(DATE(IF(MONTH(TODAY())&gt;=VLOOKUP(F73,'validation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f>
        <v/>
      </c>
      <c r="O73" s="29" t="s">
        <v>0</v>
      </c>
      <c r="P73" s="34" t="str">
        <f t="shared" si="7"/>
        <v/>
      </c>
      <c r="Q73" s="45" t="str">
        <f>IF(AND(D73="",K73="",J73=""),"",CONCATENATE(TEXT(VLOOKUP(D73,'validation data'!$H$2:$I$17,2,FALSE),"0000"),"-",IF(K73=99999,TEXT(J73,"00000"),TEXT(K73,"00000"))))</f>
        <v/>
      </c>
      <c r="R73" s="46" t="s">
        <v>166</v>
      </c>
      <c r="S73" s="46" t="s">
        <v>12</v>
      </c>
      <c r="T73" s="46" t="s">
        <v>13</v>
      </c>
      <c r="U73" s="46" t="str">
        <f t="shared" si="8"/>
        <v/>
      </c>
      <c r="V73" s="47" t="str">
        <f t="shared" ca="1" si="9"/>
        <v/>
      </c>
      <c r="W73" s="47" t="str">
        <f t="shared" ca="1" si="10"/>
        <v/>
      </c>
      <c r="X73" s="48">
        <f t="shared" si="11"/>
        <v>0</v>
      </c>
      <c r="Y73" s="48">
        <f t="shared" si="12"/>
        <v>0</v>
      </c>
      <c r="Z73" s="48" t="s">
        <v>9</v>
      </c>
      <c r="AA73" s="48" t="s">
        <v>164</v>
      </c>
      <c r="AB73" s="48" t="str">
        <f t="shared" si="13"/>
        <v/>
      </c>
      <c r="AC73" s="7"/>
    </row>
    <row r="74" spans="7:29" ht="20.25" customHeight="1" x14ac:dyDescent="0.25">
      <c r="G74" s="27" t="str">
        <f ca="1">IF(F74="","",IF(VLOOKUP(F74,'validation data'!$L$2:$M$13,2,FALSE)=1,IF(WEEKDAY(DATE(IF(MONTH(TODAY())&gt;=VLOOKUP(F74,'validation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data'!$L$2:$M$13,2,FALSE),1)+7,IF(VLOOKUP(F74,'validation data'!$L$2:$M$13,2,FALSE)=9,IF(WEEKDAY(DATE(IF(MONTH(TODAY())&gt;=VLOOKUP(F74,'validation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data'!$L$2:$M$13,2,FALSE),1)+1,IF(AND(OR(DAY(IF(WEEKDAY(DATE(IF(MONTH(TODAY())&gt;=VLOOKUP(F74,'validation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data'!$L$2:$M$13,2,FALSE),1))=4,(DAY(IF(WEEKDAY(DATE(IF(MONTH(TODAY())&gt;=VLOOKUP(F74,'validation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data'!$L$2:$M$13,2,FALSE),1))=5)),VLOOKUP(F74,'validation data'!$L$2:$M$13,2,FALSE)=7),IF(WEEKDAY(DATE(IF(MONTH(TODAY())&gt;=VLOOKUP(F74,'validation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data'!$L$2:$M$13,2,FALSE),1)+1,IF(WEEKDAY(DATE(IF(MONTH(TODAY())&gt;=VLOOKUP(F74,'validation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f>
        <v/>
      </c>
      <c r="O74" s="29" t="s">
        <v>0</v>
      </c>
      <c r="P74" s="34" t="str">
        <f t="shared" si="7"/>
        <v/>
      </c>
      <c r="Q74" s="45" t="str">
        <f>IF(AND(D74="",K74="",J74=""),"",CONCATENATE(TEXT(VLOOKUP(D74,'validation data'!$H$2:$I$17,2,FALSE),"0000"),"-",IF(K74=99999,TEXT(J74,"00000"),TEXT(K74,"00000"))))</f>
        <v/>
      </c>
      <c r="R74" s="46" t="s">
        <v>166</v>
      </c>
      <c r="S74" s="46" t="s">
        <v>12</v>
      </c>
      <c r="T74" s="46" t="s">
        <v>13</v>
      </c>
      <c r="U74" s="46" t="str">
        <f t="shared" si="8"/>
        <v/>
      </c>
      <c r="V74" s="47" t="str">
        <f t="shared" ca="1" si="9"/>
        <v/>
      </c>
      <c r="W74" s="47" t="str">
        <f t="shared" ca="1" si="10"/>
        <v/>
      </c>
      <c r="X74" s="48">
        <f t="shared" si="11"/>
        <v>0</v>
      </c>
      <c r="Y74" s="48">
        <f t="shared" si="12"/>
        <v>0</v>
      </c>
      <c r="Z74" s="48" t="s">
        <v>9</v>
      </c>
      <c r="AA74" s="48" t="s">
        <v>164</v>
      </c>
      <c r="AB74" s="48" t="str">
        <f t="shared" si="13"/>
        <v/>
      </c>
      <c r="AC74" s="7"/>
    </row>
    <row r="75" spans="7:29" ht="20.25" customHeight="1" x14ac:dyDescent="0.25">
      <c r="G75" s="27" t="str">
        <f ca="1">IF(F75="","",IF(VLOOKUP(F75,'validation data'!$L$2:$M$13,2,FALSE)=1,IF(WEEKDAY(DATE(IF(MONTH(TODAY())&gt;=VLOOKUP(F75,'validation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data'!$L$2:$M$13,2,FALSE),1)+7,IF(VLOOKUP(F75,'validation data'!$L$2:$M$13,2,FALSE)=9,IF(WEEKDAY(DATE(IF(MONTH(TODAY())&gt;=VLOOKUP(F75,'validation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data'!$L$2:$M$13,2,FALSE),1)+1,IF(AND(OR(DAY(IF(WEEKDAY(DATE(IF(MONTH(TODAY())&gt;=VLOOKUP(F75,'validation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data'!$L$2:$M$13,2,FALSE),1))=4,(DAY(IF(WEEKDAY(DATE(IF(MONTH(TODAY())&gt;=VLOOKUP(F75,'validation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data'!$L$2:$M$13,2,FALSE),1))=5)),VLOOKUP(F75,'validation data'!$L$2:$M$13,2,FALSE)=7),IF(WEEKDAY(DATE(IF(MONTH(TODAY())&gt;=VLOOKUP(F75,'validation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data'!$L$2:$M$13,2,FALSE),1)+1,IF(WEEKDAY(DATE(IF(MONTH(TODAY())&gt;=VLOOKUP(F75,'validation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f>
        <v/>
      </c>
      <c r="O75" s="29" t="s">
        <v>0</v>
      </c>
      <c r="P75" s="34" t="str">
        <f t="shared" si="7"/>
        <v/>
      </c>
      <c r="Q75" s="45" t="str">
        <f>IF(AND(D75="",K75="",J75=""),"",CONCATENATE(TEXT(VLOOKUP(D75,'validation data'!$H$2:$I$17,2,FALSE),"0000"),"-",IF(K75=99999,TEXT(J75,"00000"),TEXT(K75,"00000"))))</f>
        <v/>
      </c>
      <c r="R75" s="46" t="s">
        <v>166</v>
      </c>
      <c r="S75" s="46" t="s">
        <v>12</v>
      </c>
      <c r="T75" s="46" t="s">
        <v>13</v>
      </c>
      <c r="U75" s="46" t="str">
        <f t="shared" si="8"/>
        <v/>
      </c>
      <c r="V75" s="47" t="str">
        <f t="shared" ca="1" si="9"/>
        <v/>
      </c>
      <c r="W75" s="47" t="str">
        <f t="shared" ca="1" si="10"/>
        <v/>
      </c>
      <c r="X75" s="48">
        <f t="shared" si="11"/>
        <v>0</v>
      </c>
      <c r="Y75" s="48">
        <f t="shared" si="12"/>
        <v>0</v>
      </c>
      <c r="Z75" s="48" t="s">
        <v>9</v>
      </c>
      <c r="AA75" s="48" t="s">
        <v>164</v>
      </c>
      <c r="AB75" s="48" t="str">
        <f t="shared" si="13"/>
        <v/>
      </c>
      <c r="AC75" s="7"/>
    </row>
    <row r="76" spans="7:29" ht="20.25" customHeight="1" x14ac:dyDescent="0.25">
      <c r="G76" s="27" t="str">
        <f ca="1">IF(F76="","",IF(VLOOKUP(F76,'validation data'!$L$2:$M$13,2,FALSE)=1,IF(WEEKDAY(DATE(IF(MONTH(TODAY())&gt;=VLOOKUP(F76,'validation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data'!$L$2:$M$13,2,FALSE),1)+7,IF(VLOOKUP(F76,'validation data'!$L$2:$M$13,2,FALSE)=9,IF(WEEKDAY(DATE(IF(MONTH(TODAY())&gt;=VLOOKUP(F76,'validation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data'!$L$2:$M$13,2,FALSE),1)+1,IF(AND(OR(DAY(IF(WEEKDAY(DATE(IF(MONTH(TODAY())&gt;=VLOOKUP(F76,'validation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data'!$L$2:$M$13,2,FALSE),1))=4,(DAY(IF(WEEKDAY(DATE(IF(MONTH(TODAY())&gt;=VLOOKUP(F76,'validation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data'!$L$2:$M$13,2,FALSE),1))=5)),VLOOKUP(F76,'validation data'!$L$2:$M$13,2,FALSE)=7),IF(WEEKDAY(DATE(IF(MONTH(TODAY())&gt;=VLOOKUP(F76,'validation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data'!$L$2:$M$13,2,FALSE),1)+1,IF(WEEKDAY(DATE(IF(MONTH(TODAY())&gt;=VLOOKUP(F76,'validation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f>
        <v/>
      </c>
      <c r="O76" s="29" t="s">
        <v>0</v>
      </c>
      <c r="P76" s="34" t="str">
        <f t="shared" si="7"/>
        <v/>
      </c>
      <c r="Q76" s="45" t="str">
        <f>IF(AND(D76="",K76="",J76=""),"",CONCATENATE(TEXT(VLOOKUP(D76,'validation data'!$H$2:$I$17,2,FALSE),"0000"),"-",IF(K76=99999,TEXT(J76,"00000"),TEXT(K76,"00000"))))</f>
        <v/>
      </c>
      <c r="R76" s="46" t="s">
        <v>166</v>
      </c>
      <c r="S76" s="46" t="s">
        <v>12</v>
      </c>
      <c r="T76" s="46" t="s">
        <v>13</v>
      </c>
      <c r="U76" s="46" t="str">
        <f t="shared" si="8"/>
        <v/>
      </c>
      <c r="V76" s="47" t="str">
        <f t="shared" ca="1" si="9"/>
        <v/>
      </c>
      <c r="W76" s="47" t="str">
        <f t="shared" ca="1" si="10"/>
        <v/>
      </c>
      <c r="X76" s="48">
        <f t="shared" si="11"/>
        <v>0</v>
      </c>
      <c r="Y76" s="48">
        <f t="shared" si="12"/>
        <v>0</v>
      </c>
      <c r="Z76" s="48" t="s">
        <v>9</v>
      </c>
      <c r="AA76" s="48" t="s">
        <v>164</v>
      </c>
      <c r="AB76" s="48" t="str">
        <f t="shared" si="13"/>
        <v/>
      </c>
      <c r="AC76" s="7"/>
    </row>
    <row r="77" spans="7:29" ht="20.25" customHeight="1" x14ac:dyDescent="0.25">
      <c r="G77" s="27" t="str">
        <f ca="1">IF(F77="","",IF(VLOOKUP(F77,'validation data'!$L$2:$M$13,2,FALSE)=1,IF(WEEKDAY(DATE(IF(MONTH(TODAY())&gt;=VLOOKUP(F77,'validation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data'!$L$2:$M$13,2,FALSE),1)+7,IF(VLOOKUP(F77,'validation data'!$L$2:$M$13,2,FALSE)=9,IF(WEEKDAY(DATE(IF(MONTH(TODAY())&gt;=VLOOKUP(F77,'validation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data'!$L$2:$M$13,2,FALSE),1)+1,IF(AND(OR(DAY(IF(WEEKDAY(DATE(IF(MONTH(TODAY())&gt;=VLOOKUP(F77,'validation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data'!$L$2:$M$13,2,FALSE),1))=4,(DAY(IF(WEEKDAY(DATE(IF(MONTH(TODAY())&gt;=VLOOKUP(F77,'validation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data'!$L$2:$M$13,2,FALSE),1))=5)),VLOOKUP(F77,'validation data'!$L$2:$M$13,2,FALSE)=7),IF(WEEKDAY(DATE(IF(MONTH(TODAY())&gt;=VLOOKUP(F77,'validation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data'!$L$2:$M$13,2,FALSE),1)+1,IF(WEEKDAY(DATE(IF(MONTH(TODAY())&gt;=VLOOKUP(F77,'validation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f>
        <v/>
      </c>
      <c r="O77" s="29" t="s">
        <v>0</v>
      </c>
      <c r="P77" s="34" t="str">
        <f t="shared" si="7"/>
        <v/>
      </c>
      <c r="Q77" s="45" t="str">
        <f>IF(AND(D77="",K77="",J77=""),"",CONCATENATE(TEXT(VLOOKUP(D77,'validation data'!$H$2:$I$17,2,FALSE),"0000"),"-",IF(K77=99999,TEXT(J77,"00000"),TEXT(K77,"00000"))))</f>
        <v/>
      </c>
      <c r="R77" s="46" t="s">
        <v>166</v>
      </c>
      <c r="S77" s="46" t="s">
        <v>12</v>
      </c>
      <c r="T77" s="46" t="s">
        <v>13</v>
      </c>
      <c r="U77" s="46" t="str">
        <f t="shared" si="8"/>
        <v/>
      </c>
      <c r="V77" s="47" t="str">
        <f t="shared" ca="1" si="9"/>
        <v/>
      </c>
      <c r="W77" s="47" t="str">
        <f t="shared" ca="1" si="10"/>
        <v/>
      </c>
      <c r="X77" s="48">
        <f t="shared" si="11"/>
        <v>0</v>
      </c>
      <c r="Y77" s="48">
        <f t="shared" si="12"/>
        <v>0</v>
      </c>
      <c r="Z77" s="48" t="s">
        <v>9</v>
      </c>
      <c r="AA77" s="48" t="s">
        <v>164</v>
      </c>
      <c r="AB77" s="48" t="str">
        <f t="shared" si="13"/>
        <v/>
      </c>
      <c r="AC77" s="7"/>
    </row>
    <row r="78" spans="7:29" ht="20.25" customHeight="1" x14ac:dyDescent="0.25">
      <c r="G78" s="27" t="str">
        <f ca="1">IF(F78="","",IF(VLOOKUP(F78,'validation data'!$L$2:$M$13,2,FALSE)=1,IF(WEEKDAY(DATE(IF(MONTH(TODAY())&gt;=VLOOKUP(F78,'validation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data'!$L$2:$M$13,2,FALSE),1)+7,IF(VLOOKUP(F78,'validation data'!$L$2:$M$13,2,FALSE)=9,IF(WEEKDAY(DATE(IF(MONTH(TODAY())&gt;=VLOOKUP(F78,'validation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data'!$L$2:$M$13,2,FALSE),1)+1,IF(AND(OR(DAY(IF(WEEKDAY(DATE(IF(MONTH(TODAY())&gt;=VLOOKUP(F78,'validation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data'!$L$2:$M$13,2,FALSE),1))=4,(DAY(IF(WEEKDAY(DATE(IF(MONTH(TODAY())&gt;=VLOOKUP(F78,'validation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data'!$L$2:$M$13,2,FALSE),1))=5)),VLOOKUP(F78,'validation data'!$L$2:$M$13,2,FALSE)=7),IF(WEEKDAY(DATE(IF(MONTH(TODAY())&gt;=VLOOKUP(F78,'validation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data'!$L$2:$M$13,2,FALSE),1)+1,IF(WEEKDAY(DATE(IF(MONTH(TODAY())&gt;=VLOOKUP(F78,'validation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f>
        <v/>
      </c>
      <c r="O78" s="29" t="s">
        <v>0</v>
      </c>
      <c r="P78" s="34" t="str">
        <f t="shared" si="7"/>
        <v/>
      </c>
      <c r="Q78" s="45" t="str">
        <f>IF(AND(D78="",K78="",J78=""),"",CONCATENATE(TEXT(VLOOKUP(D78,'validation data'!$H$2:$I$17,2,FALSE),"0000"),"-",IF(K78=99999,TEXT(J78,"00000"),TEXT(K78,"00000"))))</f>
        <v/>
      </c>
      <c r="R78" s="46" t="s">
        <v>166</v>
      </c>
      <c r="S78" s="46" t="s">
        <v>12</v>
      </c>
      <c r="T78" s="46" t="s">
        <v>13</v>
      </c>
      <c r="U78" s="46" t="str">
        <f t="shared" si="8"/>
        <v/>
      </c>
      <c r="V78" s="47" t="str">
        <f t="shared" ca="1" si="9"/>
        <v/>
      </c>
      <c r="W78" s="47" t="str">
        <f t="shared" ca="1" si="10"/>
        <v/>
      </c>
      <c r="X78" s="48">
        <f t="shared" si="11"/>
        <v>0</v>
      </c>
      <c r="Y78" s="48">
        <f t="shared" si="12"/>
        <v>0</v>
      </c>
      <c r="Z78" s="48" t="s">
        <v>9</v>
      </c>
      <c r="AA78" s="48" t="s">
        <v>164</v>
      </c>
      <c r="AB78" s="48" t="str">
        <f t="shared" si="13"/>
        <v/>
      </c>
      <c r="AC78" s="7"/>
    </row>
    <row r="79" spans="7:29" ht="20.25" customHeight="1" x14ac:dyDescent="0.25">
      <c r="G79" s="27" t="str">
        <f ca="1">IF(F79="","",IF(VLOOKUP(F79,'validation data'!$L$2:$M$13,2,FALSE)=1,IF(WEEKDAY(DATE(IF(MONTH(TODAY())&gt;=VLOOKUP(F79,'validation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data'!$L$2:$M$13,2,FALSE),1)+7,IF(VLOOKUP(F79,'validation data'!$L$2:$M$13,2,FALSE)=9,IF(WEEKDAY(DATE(IF(MONTH(TODAY())&gt;=VLOOKUP(F79,'validation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data'!$L$2:$M$13,2,FALSE),1)+1,IF(AND(OR(DAY(IF(WEEKDAY(DATE(IF(MONTH(TODAY())&gt;=VLOOKUP(F79,'validation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data'!$L$2:$M$13,2,FALSE),1))=4,(DAY(IF(WEEKDAY(DATE(IF(MONTH(TODAY())&gt;=VLOOKUP(F79,'validation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data'!$L$2:$M$13,2,FALSE),1))=5)),VLOOKUP(F79,'validation data'!$L$2:$M$13,2,FALSE)=7),IF(WEEKDAY(DATE(IF(MONTH(TODAY())&gt;=VLOOKUP(F79,'validation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data'!$L$2:$M$13,2,FALSE),1)+1,IF(WEEKDAY(DATE(IF(MONTH(TODAY())&gt;=VLOOKUP(F79,'validation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f>
        <v/>
      </c>
      <c r="O79" s="29" t="s">
        <v>0</v>
      </c>
      <c r="P79" s="34" t="str">
        <f t="shared" si="7"/>
        <v/>
      </c>
      <c r="Q79" s="45" t="str">
        <f>IF(AND(D79="",K79="",J79=""),"",CONCATENATE(TEXT(VLOOKUP(D79,'validation data'!$H$2:$I$17,2,FALSE),"0000"),"-",IF(K79=99999,TEXT(J79,"00000"),TEXT(K79,"00000"))))</f>
        <v/>
      </c>
      <c r="R79" s="46" t="s">
        <v>166</v>
      </c>
      <c r="S79" s="46" t="s">
        <v>12</v>
      </c>
      <c r="T79" s="46" t="s">
        <v>13</v>
      </c>
      <c r="U79" s="46" t="str">
        <f t="shared" si="8"/>
        <v/>
      </c>
      <c r="V79" s="47" t="str">
        <f t="shared" ca="1" si="9"/>
        <v/>
      </c>
      <c r="W79" s="47" t="str">
        <f t="shared" ca="1" si="10"/>
        <v/>
      </c>
      <c r="X79" s="48">
        <f t="shared" si="11"/>
        <v>0</v>
      </c>
      <c r="Y79" s="48">
        <f t="shared" si="12"/>
        <v>0</v>
      </c>
      <c r="Z79" s="48" t="s">
        <v>9</v>
      </c>
      <c r="AA79" s="48" t="s">
        <v>164</v>
      </c>
      <c r="AB79" s="48" t="str">
        <f t="shared" si="13"/>
        <v/>
      </c>
      <c r="AC79" s="7"/>
    </row>
    <row r="80" spans="7:29" ht="20.25" customHeight="1" x14ac:dyDescent="0.25">
      <c r="G80" s="27" t="str">
        <f ca="1">IF(F80="","",IF(VLOOKUP(F80,'validation data'!$L$2:$M$13,2,FALSE)=1,IF(WEEKDAY(DATE(IF(MONTH(TODAY())&gt;=VLOOKUP(F80,'validation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data'!$L$2:$M$13,2,FALSE),1)+7,IF(VLOOKUP(F80,'validation data'!$L$2:$M$13,2,FALSE)=9,IF(WEEKDAY(DATE(IF(MONTH(TODAY())&gt;=VLOOKUP(F80,'validation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data'!$L$2:$M$13,2,FALSE),1)+1,IF(AND(OR(DAY(IF(WEEKDAY(DATE(IF(MONTH(TODAY())&gt;=VLOOKUP(F80,'validation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data'!$L$2:$M$13,2,FALSE),1))=4,(DAY(IF(WEEKDAY(DATE(IF(MONTH(TODAY())&gt;=VLOOKUP(F80,'validation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data'!$L$2:$M$13,2,FALSE),1))=5)),VLOOKUP(F80,'validation data'!$L$2:$M$13,2,FALSE)=7),IF(WEEKDAY(DATE(IF(MONTH(TODAY())&gt;=VLOOKUP(F80,'validation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data'!$L$2:$M$13,2,FALSE),1)+1,IF(WEEKDAY(DATE(IF(MONTH(TODAY())&gt;=VLOOKUP(F80,'validation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f>
        <v/>
      </c>
      <c r="O80" s="29" t="s">
        <v>0</v>
      </c>
      <c r="P80" s="34" t="str">
        <f t="shared" si="7"/>
        <v/>
      </c>
      <c r="Q80" s="45" t="str">
        <f>IF(AND(D80="",K80="",J80=""),"",CONCATENATE(TEXT(VLOOKUP(D80,'validation data'!$H$2:$I$17,2,FALSE),"0000"),"-",IF(K80=99999,TEXT(J80,"00000"),TEXT(K80,"00000"))))</f>
        <v/>
      </c>
      <c r="R80" s="46" t="s">
        <v>166</v>
      </c>
      <c r="S80" s="46" t="s">
        <v>12</v>
      </c>
      <c r="T80" s="46" t="s">
        <v>13</v>
      </c>
      <c r="U80" s="46" t="str">
        <f t="shared" si="8"/>
        <v/>
      </c>
      <c r="V80" s="47" t="str">
        <f t="shared" ca="1" si="9"/>
        <v/>
      </c>
      <c r="W80" s="47" t="str">
        <f t="shared" ca="1" si="10"/>
        <v/>
      </c>
      <c r="X80" s="48">
        <f t="shared" si="11"/>
        <v>0</v>
      </c>
      <c r="Y80" s="48">
        <f t="shared" si="12"/>
        <v>0</v>
      </c>
      <c r="Z80" s="48" t="s">
        <v>9</v>
      </c>
      <c r="AA80" s="48" t="s">
        <v>164</v>
      </c>
      <c r="AB80" s="48" t="str">
        <f t="shared" si="13"/>
        <v/>
      </c>
      <c r="AC80" s="7"/>
    </row>
    <row r="81" spans="7:29" ht="20.25" customHeight="1" x14ac:dyDescent="0.25">
      <c r="G81" s="27" t="str">
        <f ca="1">IF(F81="","",IF(VLOOKUP(F81,'validation data'!$L$2:$M$13,2,FALSE)=1,IF(WEEKDAY(DATE(IF(MONTH(TODAY())&gt;=VLOOKUP(F81,'validation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data'!$L$2:$M$13,2,FALSE),1)+7,IF(VLOOKUP(F81,'validation data'!$L$2:$M$13,2,FALSE)=9,IF(WEEKDAY(DATE(IF(MONTH(TODAY())&gt;=VLOOKUP(F81,'validation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data'!$L$2:$M$13,2,FALSE),1)+1,IF(AND(OR(DAY(IF(WEEKDAY(DATE(IF(MONTH(TODAY())&gt;=VLOOKUP(F81,'validation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data'!$L$2:$M$13,2,FALSE),1))=4,(DAY(IF(WEEKDAY(DATE(IF(MONTH(TODAY())&gt;=VLOOKUP(F81,'validation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data'!$L$2:$M$13,2,FALSE),1))=5)),VLOOKUP(F81,'validation data'!$L$2:$M$13,2,FALSE)=7),IF(WEEKDAY(DATE(IF(MONTH(TODAY())&gt;=VLOOKUP(F81,'validation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data'!$L$2:$M$13,2,FALSE),1)+1,IF(WEEKDAY(DATE(IF(MONTH(TODAY())&gt;=VLOOKUP(F81,'validation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f>
        <v/>
      </c>
      <c r="O81" s="29" t="s">
        <v>0</v>
      </c>
      <c r="P81" s="34" t="str">
        <f t="shared" si="7"/>
        <v/>
      </c>
      <c r="Q81" s="45" t="str">
        <f>IF(AND(D81="",K81="",J81=""),"",CONCATENATE(TEXT(VLOOKUP(D81,'validation data'!$H$2:$I$17,2,FALSE),"0000"),"-",IF(K81=99999,TEXT(J81,"00000"),TEXT(K81,"00000"))))</f>
        <v/>
      </c>
      <c r="R81" s="46" t="s">
        <v>166</v>
      </c>
      <c r="S81" s="46" t="s">
        <v>12</v>
      </c>
      <c r="T81" s="46" t="s">
        <v>13</v>
      </c>
      <c r="U81" s="46" t="str">
        <f t="shared" si="8"/>
        <v/>
      </c>
      <c r="V81" s="47" t="str">
        <f t="shared" ca="1" si="9"/>
        <v/>
      </c>
      <c r="W81" s="47" t="str">
        <f t="shared" ca="1" si="10"/>
        <v/>
      </c>
      <c r="X81" s="48">
        <f t="shared" si="11"/>
        <v>0</v>
      </c>
      <c r="Y81" s="48">
        <f t="shared" si="12"/>
        <v>0</v>
      </c>
      <c r="Z81" s="48" t="s">
        <v>9</v>
      </c>
      <c r="AA81" s="48" t="s">
        <v>164</v>
      </c>
      <c r="AB81" s="48" t="str">
        <f t="shared" si="13"/>
        <v/>
      </c>
      <c r="AC81" s="7"/>
    </row>
    <row r="82" spans="7:29" ht="20.25" customHeight="1" x14ac:dyDescent="0.25">
      <c r="G82" s="27" t="str">
        <f ca="1">IF(F82="","",IF(VLOOKUP(F82,'validation data'!$L$2:$M$13,2,FALSE)=1,IF(WEEKDAY(DATE(IF(MONTH(TODAY())&gt;=VLOOKUP(F82,'validation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data'!$L$2:$M$13,2,FALSE),1)+7,IF(VLOOKUP(F82,'validation data'!$L$2:$M$13,2,FALSE)=9,IF(WEEKDAY(DATE(IF(MONTH(TODAY())&gt;=VLOOKUP(F82,'validation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data'!$L$2:$M$13,2,FALSE),1)+1,IF(AND(OR(DAY(IF(WEEKDAY(DATE(IF(MONTH(TODAY())&gt;=VLOOKUP(F82,'validation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data'!$L$2:$M$13,2,FALSE),1))=4,(DAY(IF(WEEKDAY(DATE(IF(MONTH(TODAY())&gt;=VLOOKUP(F82,'validation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data'!$L$2:$M$13,2,FALSE),1))=5)),VLOOKUP(F82,'validation data'!$L$2:$M$13,2,FALSE)=7),IF(WEEKDAY(DATE(IF(MONTH(TODAY())&gt;=VLOOKUP(F82,'validation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data'!$L$2:$M$13,2,FALSE),1)+1,IF(WEEKDAY(DATE(IF(MONTH(TODAY())&gt;=VLOOKUP(F82,'validation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f>
        <v/>
      </c>
      <c r="O82" s="29" t="s">
        <v>0</v>
      </c>
      <c r="P82" s="34" t="str">
        <f t="shared" si="7"/>
        <v/>
      </c>
      <c r="Q82" s="45" t="str">
        <f>IF(AND(D82="",K82="",J82=""),"",CONCATENATE(TEXT(VLOOKUP(D82,'validation data'!$H$2:$I$17,2,FALSE),"0000"),"-",IF(K82=99999,TEXT(J82,"00000"),TEXT(K82,"00000"))))</f>
        <v/>
      </c>
      <c r="R82" s="46" t="s">
        <v>166</v>
      </c>
      <c r="S82" s="46" t="s">
        <v>12</v>
      </c>
      <c r="T82" s="46" t="s">
        <v>13</v>
      </c>
      <c r="U82" s="46" t="str">
        <f t="shared" si="8"/>
        <v/>
      </c>
      <c r="V82" s="47" t="str">
        <f t="shared" ca="1" si="9"/>
        <v/>
      </c>
      <c r="W82" s="47" t="str">
        <f t="shared" ca="1" si="10"/>
        <v/>
      </c>
      <c r="X82" s="48">
        <f t="shared" si="11"/>
        <v>0</v>
      </c>
      <c r="Y82" s="48">
        <f t="shared" si="12"/>
        <v>0</v>
      </c>
      <c r="Z82" s="48" t="s">
        <v>9</v>
      </c>
      <c r="AA82" s="48" t="s">
        <v>164</v>
      </c>
      <c r="AB82" s="48" t="str">
        <f t="shared" si="13"/>
        <v/>
      </c>
      <c r="AC82" s="7"/>
    </row>
    <row r="83" spans="7:29" ht="20.25" customHeight="1" x14ac:dyDescent="0.25">
      <c r="G83" s="27" t="str">
        <f ca="1">IF(F83="","",IF(VLOOKUP(F83,'validation data'!$L$2:$M$13,2,FALSE)=1,IF(WEEKDAY(DATE(IF(MONTH(TODAY())&gt;=VLOOKUP(F83,'validation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data'!$L$2:$M$13,2,FALSE),1)+7,IF(VLOOKUP(F83,'validation data'!$L$2:$M$13,2,FALSE)=9,IF(WEEKDAY(DATE(IF(MONTH(TODAY())&gt;=VLOOKUP(F83,'validation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data'!$L$2:$M$13,2,FALSE),1)+1,IF(AND(OR(DAY(IF(WEEKDAY(DATE(IF(MONTH(TODAY())&gt;=VLOOKUP(F83,'validation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data'!$L$2:$M$13,2,FALSE),1))=4,(DAY(IF(WEEKDAY(DATE(IF(MONTH(TODAY())&gt;=VLOOKUP(F83,'validation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data'!$L$2:$M$13,2,FALSE),1))=5)),VLOOKUP(F83,'validation data'!$L$2:$M$13,2,FALSE)=7),IF(WEEKDAY(DATE(IF(MONTH(TODAY())&gt;=VLOOKUP(F83,'validation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data'!$L$2:$M$13,2,FALSE),1)+1,IF(WEEKDAY(DATE(IF(MONTH(TODAY())&gt;=VLOOKUP(F83,'validation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f>
        <v/>
      </c>
      <c r="O83" s="29" t="s">
        <v>0</v>
      </c>
      <c r="P83" s="34" t="str">
        <f t="shared" si="7"/>
        <v/>
      </c>
      <c r="Q83" s="45" t="str">
        <f>IF(AND(D83="",K83="",J83=""),"",CONCATENATE(TEXT(VLOOKUP(D83,'validation data'!$H$2:$I$17,2,FALSE),"0000"),"-",IF(K83=99999,TEXT(J83,"00000"),TEXT(K83,"00000"))))</f>
        <v/>
      </c>
      <c r="R83" s="46" t="s">
        <v>166</v>
      </c>
      <c r="S83" s="46" t="s">
        <v>12</v>
      </c>
      <c r="T83" s="46" t="s">
        <v>13</v>
      </c>
      <c r="U83" s="46" t="str">
        <f t="shared" si="8"/>
        <v/>
      </c>
      <c r="V83" s="47" t="str">
        <f t="shared" ca="1" si="9"/>
        <v/>
      </c>
      <c r="W83" s="47" t="str">
        <f t="shared" ca="1" si="10"/>
        <v/>
      </c>
      <c r="X83" s="48">
        <f t="shared" si="11"/>
        <v>0</v>
      </c>
      <c r="Y83" s="48">
        <f t="shared" si="12"/>
        <v>0</v>
      </c>
      <c r="Z83" s="48" t="s">
        <v>9</v>
      </c>
      <c r="AA83" s="48" t="s">
        <v>164</v>
      </c>
      <c r="AB83" s="48" t="str">
        <f t="shared" si="13"/>
        <v/>
      </c>
      <c r="AC83" s="7"/>
    </row>
    <row r="84" spans="7:29" ht="20.25" customHeight="1" x14ac:dyDescent="0.25">
      <c r="G84" s="27" t="str">
        <f ca="1">IF(F84="","",IF(VLOOKUP(F84,'validation data'!$L$2:$M$13,2,FALSE)=1,IF(WEEKDAY(DATE(IF(MONTH(TODAY())&gt;=VLOOKUP(F84,'validation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data'!$L$2:$M$13,2,FALSE),1)+7,IF(VLOOKUP(F84,'validation data'!$L$2:$M$13,2,FALSE)=9,IF(WEEKDAY(DATE(IF(MONTH(TODAY())&gt;=VLOOKUP(F84,'validation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data'!$L$2:$M$13,2,FALSE),1)+1,IF(AND(OR(DAY(IF(WEEKDAY(DATE(IF(MONTH(TODAY())&gt;=VLOOKUP(F84,'validation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data'!$L$2:$M$13,2,FALSE),1))=4,(DAY(IF(WEEKDAY(DATE(IF(MONTH(TODAY())&gt;=VLOOKUP(F84,'validation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data'!$L$2:$M$13,2,FALSE),1))=5)),VLOOKUP(F84,'validation data'!$L$2:$M$13,2,FALSE)=7),IF(WEEKDAY(DATE(IF(MONTH(TODAY())&gt;=VLOOKUP(F84,'validation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data'!$L$2:$M$13,2,FALSE),1)+1,IF(WEEKDAY(DATE(IF(MONTH(TODAY())&gt;=VLOOKUP(F84,'validation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f>
        <v/>
      </c>
      <c r="O84" s="29" t="s">
        <v>0</v>
      </c>
      <c r="P84" s="34" t="str">
        <f t="shared" si="7"/>
        <v/>
      </c>
      <c r="Q84" s="45" t="str">
        <f>IF(AND(D84="",K84="",J84=""),"",CONCATENATE(TEXT(VLOOKUP(D84,'validation data'!$H$2:$I$17,2,FALSE),"0000"),"-",IF(K84=99999,TEXT(J84,"00000"),TEXT(K84,"00000"))))</f>
        <v/>
      </c>
      <c r="R84" s="46" t="s">
        <v>166</v>
      </c>
      <c r="S84" s="46" t="s">
        <v>12</v>
      </c>
      <c r="T84" s="46" t="s">
        <v>13</v>
      </c>
      <c r="U84" s="46" t="str">
        <f t="shared" si="8"/>
        <v/>
      </c>
      <c r="V84" s="47" t="str">
        <f t="shared" ca="1" si="9"/>
        <v/>
      </c>
      <c r="W84" s="47" t="str">
        <f t="shared" ca="1" si="10"/>
        <v/>
      </c>
      <c r="X84" s="48">
        <f t="shared" si="11"/>
        <v>0</v>
      </c>
      <c r="Y84" s="48">
        <f t="shared" si="12"/>
        <v>0</v>
      </c>
      <c r="Z84" s="48" t="s">
        <v>9</v>
      </c>
      <c r="AA84" s="48" t="s">
        <v>164</v>
      </c>
      <c r="AB84" s="48" t="str">
        <f t="shared" si="13"/>
        <v/>
      </c>
      <c r="AC84" s="7"/>
    </row>
    <row r="85" spans="7:29" ht="20.25" customHeight="1" x14ac:dyDescent="0.25">
      <c r="G85" s="27" t="str">
        <f ca="1">IF(F85="","",IF(VLOOKUP(F85,'validation data'!$L$2:$M$13,2,FALSE)=1,IF(WEEKDAY(DATE(IF(MONTH(TODAY())&gt;=VLOOKUP(F85,'validation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data'!$L$2:$M$13,2,FALSE),1)+7,IF(VLOOKUP(F85,'validation data'!$L$2:$M$13,2,FALSE)=9,IF(WEEKDAY(DATE(IF(MONTH(TODAY())&gt;=VLOOKUP(F85,'validation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data'!$L$2:$M$13,2,FALSE),1)+1,IF(AND(OR(DAY(IF(WEEKDAY(DATE(IF(MONTH(TODAY())&gt;=VLOOKUP(F85,'validation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data'!$L$2:$M$13,2,FALSE),1))=4,(DAY(IF(WEEKDAY(DATE(IF(MONTH(TODAY())&gt;=VLOOKUP(F85,'validation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data'!$L$2:$M$13,2,FALSE),1))=5)),VLOOKUP(F85,'validation data'!$L$2:$M$13,2,FALSE)=7),IF(WEEKDAY(DATE(IF(MONTH(TODAY())&gt;=VLOOKUP(F85,'validation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data'!$L$2:$M$13,2,FALSE),1)+1,IF(WEEKDAY(DATE(IF(MONTH(TODAY())&gt;=VLOOKUP(F85,'validation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f>
        <v/>
      </c>
      <c r="O85" s="29" t="s">
        <v>0</v>
      </c>
      <c r="P85" s="34" t="str">
        <f t="shared" si="7"/>
        <v/>
      </c>
      <c r="Q85" s="45" t="str">
        <f>IF(AND(D85="",K85="",J85=""),"",CONCATENATE(TEXT(VLOOKUP(D85,'validation data'!$H$2:$I$17,2,FALSE),"0000"),"-",IF(K85=99999,TEXT(J85,"00000"),TEXT(K85,"00000"))))</f>
        <v/>
      </c>
      <c r="R85" s="46" t="s">
        <v>166</v>
      </c>
      <c r="S85" s="46" t="s">
        <v>12</v>
      </c>
      <c r="T85" s="46" t="s">
        <v>13</v>
      </c>
      <c r="U85" s="46" t="str">
        <f t="shared" si="8"/>
        <v/>
      </c>
      <c r="V85" s="47" t="str">
        <f t="shared" ca="1" si="9"/>
        <v/>
      </c>
      <c r="W85" s="47" t="str">
        <f t="shared" ca="1" si="10"/>
        <v/>
      </c>
      <c r="X85" s="48">
        <f t="shared" si="11"/>
        <v>0</v>
      </c>
      <c r="Y85" s="48">
        <f t="shared" si="12"/>
        <v>0</v>
      </c>
      <c r="Z85" s="48" t="s">
        <v>9</v>
      </c>
      <c r="AA85" s="48" t="s">
        <v>164</v>
      </c>
      <c r="AB85" s="48" t="str">
        <f t="shared" si="13"/>
        <v/>
      </c>
      <c r="AC85" s="7"/>
    </row>
    <row r="86" spans="7:29" ht="20.25" customHeight="1" x14ac:dyDescent="0.25">
      <c r="G86" s="27" t="str">
        <f ca="1">IF(F86="","",IF(VLOOKUP(F86,'validation data'!$L$2:$M$13,2,FALSE)=1,IF(WEEKDAY(DATE(IF(MONTH(TODAY())&gt;=VLOOKUP(F86,'validation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data'!$L$2:$M$13,2,FALSE),1)+7,IF(VLOOKUP(F86,'validation data'!$L$2:$M$13,2,FALSE)=9,IF(WEEKDAY(DATE(IF(MONTH(TODAY())&gt;=VLOOKUP(F86,'validation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data'!$L$2:$M$13,2,FALSE),1)+1,IF(AND(OR(DAY(IF(WEEKDAY(DATE(IF(MONTH(TODAY())&gt;=VLOOKUP(F86,'validation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data'!$L$2:$M$13,2,FALSE),1))=4,(DAY(IF(WEEKDAY(DATE(IF(MONTH(TODAY())&gt;=VLOOKUP(F86,'validation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data'!$L$2:$M$13,2,FALSE),1))=5)),VLOOKUP(F86,'validation data'!$L$2:$M$13,2,FALSE)=7),IF(WEEKDAY(DATE(IF(MONTH(TODAY())&gt;=VLOOKUP(F86,'validation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data'!$L$2:$M$13,2,FALSE),1)+1,IF(WEEKDAY(DATE(IF(MONTH(TODAY())&gt;=VLOOKUP(F86,'validation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f>
        <v/>
      </c>
      <c r="O86" s="29" t="s">
        <v>0</v>
      </c>
      <c r="P86" s="34" t="str">
        <f t="shared" si="7"/>
        <v/>
      </c>
      <c r="Q86" s="45" t="str">
        <f>IF(AND(D86="",K86="",J86=""),"",CONCATENATE(TEXT(VLOOKUP(D86,'validation data'!$H$2:$I$17,2,FALSE),"0000"),"-",IF(K86=99999,TEXT(J86,"00000"),TEXT(K86,"00000"))))</f>
        <v/>
      </c>
      <c r="R86" s="46" t="s">
        <v>166</v>
      </c>
      <c r="S86" s="46" t="s">
        <v>12</v>
      </c>
      <c r="T86" s="46" t="s">
        <v>13</v>
      </c>
      <c r="U86" s="46" t="str">
        <f t="shared" si="8"/>
        <v/>
      </c>
      <c r="V86" s="47" t="str">
        <f t="shared" ca="1" si="9"/>
        <v/>
      </c>
      <c r="W86" s="47" t="str">
        <f t="shared" ca="1" si="10"/>
        <v/>
      </c>
      <c r="X86" s="48">
        <f t="shared" si="11"/>
        <v>0</v>
      </c>
      <c r="Y86" s="48">
        <f t="shared" si="12"/>
        <v>0</v>
      </c>
      <c r="Z86" s="48" t="s">
        <v>9</v>
      </c>
      <c r="AA86" s="48" t="s">
        <v>164</v>
      </c>
      <c r="AB86" s="48" t="str">
        <f t="shared" si="13"/>
        <v/>
      </c>
      <c r="AC86" s="7"/>
    </row>
    <row r="87" spans="7:29" ht="20.25" customHeight="1" x14ac:dyDescent="0.25">
      <c r="G87" s="27" t="str">
        <f ca="1">IF(F87="","",IF(VLOOKUP(F87,'validation data'!$L$2:$M$13,2,FALSE)=1,IF(WEEKDAY(DATE(IF(MONTH(TODAY())&gt;=VLOOKUP(F87,'validation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data'!$L$2:$M$13,2,FALSE),1)+7,IF(VLOOKUP(F87,'validation data'!$L$2:$M$13,2,FALSE)=9,IF(WEEKDAY(DATE(IF(MONTH(TODAY())&gt;=VLOOKUP(F87,'validation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data'!$L$2:$M$13,2,FALSE),1)+1,IF(AND(OR(DAY(IF(WEEKDAY(DATE(IF(MONTH(TODAY())&gt;=VLOOKUP(F87,'validation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data'!$L$2:$M$13,2,FALSE),1))=4,(DAY(IF(WEEKDAY(DATE(IF(MONTH(TODAY())&gt;=VLOOKUP(F87,'validation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data'!$L$2:$M$13,2,FALSE),1))=5)),VLOOKUP(F87,'validation data'!$L$2:$M$13,2,FALSE)=7),IF(WEEKDAY(DATE(IF(MONTH(TODAY())&gt;=VLOOKUP(F87,'validation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data'!$L$2:$M$13,2,FALSE),1)+1,IF(WEEKDAY(DATE(IF(MONTH(TODAY())&gt;=VLOOKUP(F87,'validation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f>
        <v/>
      </c>
      <c r="O87" s="29" t="s">
        <v>0</v>
      </c>
      <c r="P87" s="34" t="str">
        <f t="shared" si="7"/>
        <v/>
      </c>
      <c r="Q87" s="45" t="str">
        <f>IF(AND(D87="",K87="",J87=""),"",CONCATENATE(TEXT(VLOOKUP(D87,'validation data'!$H$2:$I$17,2,FALSE),"0000"),"-",IF(K87=99999,TEXT(J87,"00000"),TEXT(K87,"00000"))))</f>
        <v/>
      </c>
      <c r="R87" s="46" t="s">
        <v>166</v>
      </c>
      <c r="S87" s="46" t="s">
        <v>12</v>
      </c>
      <c r="T87" s="46" t="s">
        <v>13</v>
      </c>
      <c r="U87" s="46" t="str">
        <f t="shared" si="8"/>
        <v/>
      </c>
      <c r="V87" s="47" t="str">
        <f t="shared" ca="1" si="9"/>
        <v/>
      </c>
      <c r="W87" s="47" t="str">
        <f t="shared" ca="1" si="10"/>
        <v/>
      </c>
      <c r="X87" s="48">
        <f t="shared" si="11"/>
        <v>0</v>
      </c>
      <c r="Y87" s="48">
        <f t="shared" si="12"/>
        <v>0</v>
      </c>
      <c r="Z87" s="48" t="s">
        <v>9</v>
      </c>
      <c r="AA87" s="48" t="s">
        <v>164</v>
      </c>
      <c r="AB87" s="48" t="str">
        <f t="shared" si="13"/>
        <v/>
      </c>
      <c r="AC87" s="7"/>
    </row>
    <row r="88" spans="7:29" ht="20.25" customHeight="1" x14ac:dyDescent="0.25">
      <c r="G88" s="27" t="str">
        <f ca="1">IF(F88="","",IF(VLOOKUP(F88,'validation data'!$L$2:$M$13,2,FALSE)=1,IF(WEEKDAY(DATE(IF(MONTH(TODAY())&gt;=VLOOKUP(F88,'validation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data'!$L$2:$M$13,2,FALSE),1)+7,IF(VLOOKUP(F88,'validation data'!$L$2:$M$13,2,FALSE)=9,IF(WEEKDAY(DATE(IF(MONTH(TODAY())&gt;=VLOOKUP(F88,'validation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data'!$L$2:$M$13,2,FALSE),1)+1,IF(AND(OR(DAY(IF(WEEKDAY(DATE(IF(MONTH(TODAY())&gt;=VLOOKUP(F88,'validation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data'!$L$2:$M$13,2,FALSE),1))=4,(DAY(IF(WEEKDAY(DATE(IF(MONTH(TODAY())&gt;=VLOOKUP(F88,'validation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data'!$L$2:$M$13,2,FALSE),1))=5)),VLOOKUP(F88,'validation data'!$L$2:$M$13,2,FALSE)=7),IF(WEEKDAY(DATE(IF(MONTH(TODAY())&gt;=VLOOKUP(F88,'validation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data'!$L$2:$M$13,2,FALSE),1)+1,IF(WEEKDAY(DATE(IF(MONTH(TODAY())&gt;=VLOOKUP(F88,'validation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f>
        <v/>
      </c>
      <c r="O88" s="29" t="s">
        <v>0</v>
      </c>
      <c r="P88" s="34" t="str">
        <f t="shared" si="7"/>
        <v/>
      </c>
      <c r="Q88" s="45" t="str">
        <f>IF(AND(D88="",K88="",J88=""),"",CONCATENATE(TEXT(VLOOKUP(D88,'validation data'!$H$2:$I$17,2,FALSE),"0000"),"-",IF(K88=99999,TEXT(J88,"00000"),TEXT(K88,"00000"))))</f>
        <v/>
      </c>
      <c r="R88" s="46" t="s">
        <v>166</v>
      </c>
      <c r="S88" s="46" t="s">
        <v>12</v>
      </c>
      <c r="T88" s="46" t="s">
        <v>13</v>
      </c>
      <c r="U88" s="46" t="str">
        <f t="shared" si="8"/>
        <v/>
      </c>
      <c r="V88" s="47" t="str">
        <f t="shared" ca="1" si="9"/>
        <v/>
      </c>
      <c r="W88" s="47" t="str">
        <f t="shared" ca="1" si="10"/>
        <v/>
      </c>
      <c r="X88" s="48">
        <f t="shared" si="11"/>
        <v>0</v>
      </c>
      <c r="Y88" s="48">
        <f t="shared" si="12"/>
        <v>0</v>
      </c>
      <c r="Z88" s="48" t="s">
        <v>9</v>
      </c>
      <c r="AA88" s="48" t="s">
        <v>164</v>
      </c>
      <c r="AB88" s="48" t="str">
        <f t="shared" si="13"/>
        <v/>
      </c>
      <c r="AC88" s="7"/>
    </row>
    <row r="89" spans="7:29" ht="20.25" customHeight="1" x14ac:dyDescent="0.25">
      <c r="G89" s="27" t="str">
        <f ca="1">IF(F89="","",IF(VLOOKUP(F89,'validation data'!$L$2:$M$13,2,FALSE)=1,IF(WEEKDAY(DATE(IF(MONTH(TODAY())&gt;=VLOOKUP(F89,'validation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data'!$L$2:$M$13,2,FALSE),1)+7,IF(VLOOKUP(F89,'validation data'!$L$2:$M$13,2,FALSE)=9,IF(WEEKDAY(DATE(IF(MONTH(TODAY())&gt;=VLOOKUP(F89,'validation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data'!$L$2:$M$13,2,FALSE),1)+1,IF(AND(OR(DAY(IF(WEEKDAY(DATE(IF(MONTH(TODAY())&gt;=VLOOKUP(F89,'validation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data'!$L$2:$M$13,2,FALSE),1))=4,(DAY(IF(WEEKDAY(DATE(IF(MONTH(TODAY())&gt;=VLOOKUP(F89,'validation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data'!$L$2:$M$13,2,FALSE),1))=5)),VLOOKUP(F89,'validation data'!$L$2:$M$13,2,FALSE)=7),IF(WEEKDAY(DATE(IF(MONTH(TODAY())&gt;=VLOOKUP(F89,'validation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data'!$L$2:$M$13,2,FALSE),1)+1,IF(WEEKDAY(DATE(IF(MONTH(TODAY())&gt;=VLOOKUP(F89,'validation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f>
        <v/>
      </c>
      <c r="O89" s="29" t="s">
        <v>0</v>
      </c>
      <c r="P89" s="34" t="str">
        <f t="shared" si="7"/>
        <v/>
      </c>
      <c r="Q89" s="45" t="str">
        <f>IF(AND(D89="",K89="",J89=""),"",CONCATENATE(TEXT(VLOOKUP(D89,'validation data'!$H$2:$I$17,2,FALSE),"0000"),"-",IF(K89=99999,TEXT(J89,"00000"),TEXT(K89,"00000"))))</f>
        <v/>
      </c>
      <c r="R89" s="46" t="s">
        <v>166</v>
      </c>
      <c r="S89" s="46" t="s">
        <v>12</v>
      </c>
      <c r="T89" s="46" t="s">
        <v>13</v>
      </c>
      <c r="U89" s="46" t="str">
        <f t="shared" si="8"/>
        <v/>
      </c>
      <c r="V89" s="47" t="str">
        <f t="shared" ca="1" si="9"/>
        <v/>
      </c>
      <c r="W89" s="47" t="str">
        <f t="shared" ca="1" si="10"/>
        <v/>
      </c>
      <c r="X89" s="48">
        <f t="shared" si="11"/>
        <v>0</v>
      </c>
      <c r="Y89" s="48">
        <f t="shared" si="12"/>
        <v>0</v>
      </c>
      <c r="Z89" s="48" t="s">
        <v>9</v>
      </c>
      <c r="AA89" s="48" t="s">
        <v>164</v>
      </c>
      <c r="AB89" s="48" t="str">
        <f t="shared" si="13"/>
        <v/>
      </c>
      <c r="AC89" s="7"/>
    </row>
    <row r="90" spans="7:29" ht="20.25" customHeight="1" x14ac:dyDescent="0.25">
      <c r="G90" s="27" t="str">
        <f ca="1">IF(F90="","",IF(VLOOKUP(F90,'validation data'!$L$2:$M$13,2,FALSE)=1,IF(WEEKDAY(DATE(IF(MONTH(TODAY())&gt;=VLOOKUP(F90,'validation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data'!$L$2:$M$13,2,FALSE),1)+7,IF(VLOOKUP(F90,'validation data'!$L$2:$M$13,2,FALSE)=9,IF(WEEKDAY(DATE(IF(MONTH(TODAY())&gt;=VLOOKUP(F90,'validation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data'!$L$2:$M$13,2,FALSE),1)+1,IF(AND(OR(DAY(IF(WEEKDAY(DATE(IF(MONTH(TODAY())&gt;=VLOOKUP(F90,'validation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data'!$L$2:$M$13,2,FALSE),1))=4,(DAY(IF(WEEKDAY(DATE(IF(MONTH(TODAY())&gt;=VLOOKUP(F90,'validation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data'!$L$2:$M$13,2,FALSE),1))=5)),VLOOKUP(F90,'validation data'!$L$2:$M$13,2,FALSE)=7),IF(WEEKDAY(DATE(IF(MONTH(TODAY())&gt;=VLOOKUP(F90,'validation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data'!$L$2:$M$13,2,FALSE),1)+1,IF(WEEKDAY(DATE(IF(MONTH(TODAY())&gt;=VLOOKUP(F90,'validation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f>
        <v/>
      </c>
      <c r="O90" s="29" t="s">
        <v>0</v>
      </c>
      <c r="P90" s="34" t="str">
        <f t="shared" si="7"/>
        <v/>
      </c>
      <c r="Q90" s="45" t="str">
        <f>IF(AND(D90="",K90="",J90=""),"",CONCATENATE(TEXT(VLOOKUP(D90,'validation data'!$H$2:$I$17,2,FALSE),"0000"),"-",IF(K90=99999,TEXT(J90,"00000"),TEXT(K90,"00000"))))</f>
        <v/>
      </c>
      <c r="R90" s="46" t="s">
        <v>166</v>
      </c>
      <c r="S90" s="46" t="s">
        <v>12</v>
      </c>
      <c r="T90" s="46" t="s">
        <v>13</v>
      </c>
      <c r="U90" s="46" t="str">
        <f t="shared" si="8"/>
        <v/>
      </c>
      <c r="V90" s="47" t="str">
        <f t="shared" ca="1" si="9"/>
        <v/>
      </c>
      <c r="W90" s="47" t="str">
        <f t="shared" ca="1" si="10"/>
        <v/>
      </c>
      <c r="X90" s="48">
        <f t="shared" si="11"/>
        <v>0</v>
      </c>
      <c r="Y90" s="48">
        <f t="shared" si="12"/>
        <v>0</v>
      </c>
      <c r="Z90" s="48" t="s">
        <v>9</v>
      </c>
      <c r="AA90" s="48" t="s">
        <v>164</v>
      </c>
      <c r="AB90" s="48" t="str">
        <f t="shared" si="13"/>
        <v/>
      </c>
      <c r="AC90" s="7"/>
    </row>
    <row r="91" spans="7:29" ht="20.25" customHeight="1" x14ac:dyDescent="0.25">
      <c r="G91" s="27" t="str">
        <f ca="1">IF(F91="","",IF(VLOOKUP(F91,'validation data'!$L$2:$M$13,2,FALSE)=1,IF(WEEKDAY(DATE(IF(MONTH(TODAY())&gt;=VLOOKUP(F91,'validation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data'!$L$2:$M$13,2,FALSE),1)+7,IF(VLOOKUP(F91,'validation data'!$L$2:$M$13,2,FALSE)=9,IF(WEEKDAY(DATE(IF(MONTH(TODAY())&gt;=VLOOKUP(F91,'validation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data'!$L$2:$M$13,2,FALSE),1)+1,IF(AND(OR(DAY(IF(WEEKDAY(DATE(IF(MONTH(TODAY())&gt;=VLOOKUP(F91,'validation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data'!$L$2:$M$13,2,FALSE),1))=4,(DAY(IF(WEEKDAY(DATE(IF(MONTH(TODAY())&gt;=VLOOKUP(F91,'validation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data'!$L$2:$M$13,2,FALSE),1))=5)),VLOOKUP(F91,'validation data'!$L$2:$M$13,2,FALSE)=7),IF(WEEKDAY(DATE(IF(MONTH(TODAY())&gt;=VLOOKUP(F91,'validation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data'!$L$2:$M$13,2,FALSE),1)+1,IF(WEEKDAY(DATE(IF(MONTH(TODAY())&gt;=VLOOKUP(F91,'validation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f>
        <v/>
      </c>
      <c r="O91" s="29" t="s">
        <v>0</v>
      </c>
      <c r="P91" s="34" t="str">
        <f t="shared" si="7"/>
        <v/>
      </c>
      <c r="Q91" s="45" t="str">
        <f>IF(AND(D91="",K91="",J91=""),"",CONCATENATE(TEXT(VLOOKUP(D91,'validation data'!$H$2:$I$17,2,FALSE),"0000"),"-",IF(K91=99999,TEXT(J91,"00000"),TEXT(K91,"00000"))))</f>
        <v/>
      </c>
      <c r="R91" s="46" t="s">
        <v>166</v>
      </c>
      <c r="S91" s="46" t="s">
        <v>12</v>
      </c>
      <c r="T91" s="46" t="s">
        <v>13</v>
      </c>
      <c r="U91" s="46" t="str">
        <f t="shared" si="8"/>
        <v/>
      </c>
      <c r="V91" s="47" t="str">
        <f t="shared" ca="1" si="9"/>
        <v/>
      </c>
      <c r="W91" s="47" t="str">
        <f t="shared" ca="1" si="10"/>
        <v/>
      </c>
      <c r="X91" s="48">
        <f t="shared" si="11"/>
        <v>0</v>
      </c>
      <c r="Y91" s="48">
        <f t="shared" si="12"/>
        <v>0</v>
      </c>
      <c r="Z91" s="48" t="s">
        <v>9</v>
      </c>
      <c r="AA91" s="48" t="s">
        <v>164</v>
      </c>
      <c r="AB91" s="48" t="str">
        <f t="shared" si="13"/>
        <v/>
      </c>
      <c r="AC91" s="7"/>
    </row>
    <row r="92" spans="7:29" ht="20.25" customHeight="1" x14ac:dyDescent="0.25">
      <c r="G92" s="27" t="str">
        <f ca="1">IF(F92="","",IF(VLOOKUP(F92,'validation data'!$L$2:$M$13,2,FALSE)=1,IF(WEEKDAY(DATE(IF(MONTH(TODAY())&gt;=VLOOKUP(F92,'validation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data'!$L$2:$M$13,2,FALSE),1)+7,IF(VLOOKUP(F92,'validation data'!$L$2:$M$13,2,FALSE)=9,IF(WEEKDAY(DATE(IF(MONTH(TODAY())&gt;=VLOOKUP(F92,'validation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data'!$L$2:$M$13,2,FALSE),1)+1,IF(AND(OR(DAY(IF(WEEKDAY(DATE(IF(MONTH(TODAY())&gt;=VLOOKUP(F92,'validation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data'!$L$2:$M$13,2,FALSE),1))=4,(DAY(IF(WEEKDAY(DATE(IF(MONTH(TODAY())&gt;=VLOOKUP(F92,'validation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data'!$L$2:$M$13,2,FALSE),1))=5)),VLOOKUP(F92,'validation data'!$L$2:$M$13,2,FALSE)=7),IF(WEEKDAY(DATE(IF(MONTH(TODAY())&gt;=VLOOKUP(F92,'validation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data'!$L$2:$M$13,2,FALSE),1)+1,IF(WEEKDAY(DATE(IF(MONTH(TODAY())&gt;=VLOOKUP(F92,'validation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f>
        <v/>
      </c>
      <c r="O92" s="29" t="s">
        <v>0</v>
      </c>
      <c r="P92" s="34" t="str">
        <f t="shared" si="7"/>
        <v/>
      </c>
      <c r="Q92" s="45" t="str">
        <f>IF(AND(D92="",K92="",J92=""),"",CONCATENATE(TEXT(VLOOKUP(D92,'validation data'!$H$2:$I$17,2,FALSE),"0000"),"-",IF(K92=99999,TEXT(J92,"00000"),TEXT(K92,"00000"))))</f>
        <v/>
      </c>
      <c r="R92" s="46" t="s">
        <v>166</v>
      </c>
      <c r="S92" s="46" t="s">
        <v>12</v>
      </c>
      <c r="T92" s="46" t="s">
        <v>13</v>
      </c>
      <c r="U92" s="46" t="str">
        <f t="shared" si="8"/>
        <v/>
      </c>
      <c r="V92" s="47" t="str">
        <f t="shared" ca="1" si="9"/>
        <v/>
      </c>
      <c r="W92" s="47" t="str">
        <f t="shared" ca="1" si="10"/>
        <v/>
      </c>
      <c r="X92" s="48">
        <f t="shared" si="11"/>
        <v>0</v>
      </c>
      <c r="Y92" s="48">
        <f t="shared" si="12"/>
        <v>0</v>
      </c>
      <c r="Z92" s="48" t="s">
        <v>9</v>
      </c>
      <c r="AA92" s="48" t="s">
        <v>164</v>
      </c>
      <c r="AB92" s="48" t="str">
        <f t="shared" si="13"/>
        <v/>
      </c>
      <c r="AC92" s="7"/>
    </row>
    <row r="93" spans="7:29" ht="20.25" customHeight="1" x14ac:dyDescent="0.25">
      <c r="G93" s="27" t="str">
        <f ca="1">IF(F93="","",IF(VLOOKUP(F93,'validation data'!$L$2:$M$13,2,FALSE)=1,IF(WEEKDAY(DATE(IF(MONTH(TODAY())&gt;=VLOOKUP(F93,'validation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data'!$L$2:$M$13,2,FALSE),1)+7,IF(VLOOKUP(F93,'validation data'!$L$2:$M$13,2,FALSE)=9,IF(WEEKDAY(DATE(IF(MONTH(TODAY())&gt;=VLOOKUP(F93,'validation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data'!$L$2:$M$13,2,FALSE),1)+1,IF(AND(OR(DAY(IF(WEEKDAY(DATE(IF(MONTH(TODAY())&gt;=VLOOKUP(F93,'validation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data'!$L$2:$M$13,2,FALSE),1))=4,(DAY(IF(WEEKDAY(DATE(IF(MONTH(TODAY())&gt;=VLOOKUP(F93,'validation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data'!$L$2:$M$13,2,FALSE),1))=5)),VLOOKUP(F93,'validation data'!$L$2:$M$13,2,FALSE)=7),IF(WEEKDAY(DATE(IF(MONTH(TODAY())&gt;=VLOOKUP(F93,'validation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data'!$L$2:$M$13,2,FALSE),1)+1,IF(WEEKDAY(DATE(IF(MONTH(TODAY())&gt;=VLOOKUP(F93,'validation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f>
        <v/>
      </c>
      <c r="O93" s="29" t="s">
        <v>0</v>
      </c>
      <c r="P93" s="34" t="str">
        <f t="shared" si="7"/>
        <v/>
      </c>
      <c r="Q93" s="45" t="str">
        <f>IF(AND(D93="",K93="",J93=""),"",CONCATENATE(TEXT(VLOOKUP(D93,'validation data'!$H$2:$I$17,2,FALSE),"0000"),"-",IF(K93=99999,TEXT(J93,"00000"),TEXT(K93,"00000"))))</f>
        <v/>
      </c>
      <c r="R93" s="46" t="s">
        <v>166</v>
      </c>
      <c r="S93" s="46" t="s">
        <v>12</v>
      </c>
      <c r="T93" s="46" t="s">
        <v>13</v>
      </c>
      <c r="U93" s="46" t="str">
        <f t="shared" si="8"/>
        <v/>
      </c>
      <c r="V93" s="47" t="str">
        <f t="shared" ca="1" si="9"/>
        <v/>
      </c>
      <c r="W93" s="47" t="str">
        <f t="shared" ca="1" si="10"/>
        <v/>
      </c>
      <c r="X93" s="48">
        <f t="shared" si="11"/>
        <v>0</v>
      </c>
      <c r="Y93" s="48">
        <f t="shared" si="12"/>
        <v>0</v>
      </c>
      <c r="Z93" s="48" t="s">
        <v>9</v>
      </c>
      <c r="AA93" s="48" t="s">
        <v>164</v>
      </c>
      <c r="AB93" s="48" t="str">
        <f t="shared" si="13"/>
        <v/>
      </c>
      <c r="AC93" s="7"/>
    </row>
    <row r="94" spans="7:29" ht="20.25" customHeight="1" x14ac:dyDescent="0.25">
      <c r="G94" s="27" t="str">
        <f ca="1">IF(F94="","",IF(VLOOKUP(F94,'validation data'!$L$2:$M$13,2,FALSE)=1,IF(WEEKDAY(DATE(IF(MONTH(TODAY())&gt;=VLOOKUP(F94,'validation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data'!$L$2:$M$13,2,FALSE),1)+7,IF(VLOOKUP(F94,'validation data'!$L$2:$M$13,2,FALSE)=9,IF(WEEKDAY(DATE(IF(MONTH(TODAY())&gt;=VLOOKUP(F94,'validation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data'!$L$2:$M$13,2,FALSE),1)+1,IF(AND(OR(DAY(IF(WEEKDAY(DATE(IF(MONTH(TODAY())&gt;=VLOOKUP(F94,'validation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data'!$L$2:$M$13,2,FALSE),1))=4,(DAY(IF(WEEKDAY(DATE(IF(MONTH(TODAY())&gt;=VLOOKUP(F94,'validation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data'!$L$2:$M$13,2,FALSE),1))=5)),VLOOKUP(F94,'validation data'!$L$2:$M$13,2,FALSE)=7),IF(WEEKDAY(DATE(IF(MONTH(TODAY())&gt;=VLOOKUP(F94,'validation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data'!$L$2:$M$13,2,FALSE),1)+1,IF(WEEKDAY(DATE(IF(MONTH(TODAY())&gt;=VLOOKUP(F94,'validation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f>
        <v/>
      </c>
      <c r="O94" s="29" t="s">
        <v>0</v>
      </c>
      <c r="P94" s="34" t="str">
        <f t="shared" si="7"/>
        <v/>
      </c>
      <c r="Q94" s="45" t="str">
        <f>IF(AND(D94="",K94="",J94=""),"",CONCATENATE(TEXT(VLOOKUP(D94,'validation data'!$H$2:$I$17,2,FALSE),"0000"),"-",IF(K94=99999,TEXT(J94,"00000"),TEXT(K94,"00000"))))</f>
        <v/>
      </c>
      <c r="R94" s="46" t="s">
        <v>166</v>
      </c>
      <c r="S94" s="46" t="s">
        <v>12</v>
      </c>
      <c r="T94" s="46" t="s">
        <v>13</v>
      </c>
      <c r="U94" s="46" t="str">
        <f t="shared" si="8"/>
        <v/>
      </c>
      <c r="V94" s="47" t="str">
        <f t="shared" ca="1" si="9"/>
        <v/>
      </c>
      <c r="W94" s="47" t="str">
        <f t="shared" ca="1" si="10"/>
        <v/>
      </c>
      <c r="X94" s="48">
        <f t="shared" si="11"/>
        <v>0</v>
      </c>
      <c r="Y94" s="48">
        <f t="shared" si="12"/>
        <v>0</v>
      </c>
      <c r="Z94" s="48" t="s">
        <v>9</v>
      </c>
      <c r="AA94" s="48" t="s">
        <v>164</v>
      </c>
      <c r="AB94" s="48" t="str">
        <f t="shared" si="13"/>
        <v/>
      </c>
      <c r="AC94" s="7"/>
    </row>
    <row r="95" spans="7:29" ht="20.25" customHeight="1" x14ac:dyDescent="0.25">
      <c r="G95" s="27" t="str">
        <f ca="1">IF(F95="","",IF(VLOOKUP(F95,'validation data'!$L$2:$M$13,2,FALSE)=1,IF(WEEKDAY(DATE(IF(MONTH(TODAY())&gt;=VLOOKUP(F95,'validation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data'!$L$2:$M$13,2,FALSE),1)+7,IF(VLOOKUP(F95,'validation data'!$L$2:$M$13,2,FALSE)=9,IF(WEEKDAY(DATE(IF(MONTH(TODAY())&gt;=VLOOKUP(F95,'validation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data'!$L$2:$M$13,2,FALSE),1)+1,IF(AND(OR(DAY(IF(WEEKDAY(DATE(IF(MONTH(TODAY())&gt;=VLOOKUP(F95,'validation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data'!$L$2:$M$13,2,FALSE),1))=4,(DAY(IF(WEEKDAY(DATE(IF(MONTH(TODAY())&gt;=VLOOKUP(F95,'validation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data'!$L$2:$M$13,2,FALSE),1))=5)),VLOOKUP(F95,'validation data'!$L$2:$M$13,2,FALSE)=7),IF(WEEKDAY(DATE(IF(MONTH(TODAY())&gt;=VLOOKUP(F95,'validation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data'!$L$2:$M$13,2,FALSE),1)+1,IF(WEEKDAY(DATE(IF(MONTH(TODAY())&gt;=VLOOKUP(F95,'validation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f>
        <v/>
      </c>
      <c r="O95" s="29" t="s">
        <v>0</v>
      </c>
      <c r="P95" s="34" t="str">
        <f t="shared" si="7"/>
        <v/>
      </c>
      <c r="Q95" s="45" t="str">
        <f>IF(AND(D95="",K95="",J95=""),"",CONCATENATE(TEXT(VLOOKUP(D95,'validation data'!$H$2:$I$17,2,FALSE),"0000"),"-",IF(K95=99999,TEXT(J95,"00000"),TEXT(K95,"00000"))))</f>
        <v/>
      </c>
      <c r="R95" s="46" t="s">
        <v>166</v>
      </c>
      <c r="S95" s="46" t="s">
        <v>12</v>
      </c>
      <c r="T95" s="46" t="s">
        <v>13</v>
      </c>
      <c r="U95" s="46" t="str">
        <f t="shared" si="8"/>
        <v/>
      </c>
      <c r="V95" s="47" t="str">
        <f t="shared" ca="1" si="9"/>
        <v/>
      </c>
      <c r="W95" s="47" t="str">
        <f t="shared" ca="1" si="10"/>
        <v/>
      </c>
      <c r="X95" s="48">
        <f t="shared" si="11"/>
        <v>0</v>
      </c>
      <c r="Y95" s="48">
        <f t="shared" si="12"/>
        <v>0</v>
      </c>
      <c r="Z95" s="48" t="s">
        <v>9</v>
      </c>
      <c r="AA95" s="48" t="s">
        <v>164</v>
      </c>
      <c r="AB95" s="48" t="str">
        <f t="shared" si="13"/>
        <v/>
      </c>
      <c r="AC95" s="7"/>
    </row>
    <row r="96" spans="7:29" ht="20.25" customHeight="1" x14ac:dyDescent="0.25">
      <c r="G96" s="27" t="str">
        <f ca="1">IF(F96="","",IF(VLOOKUP(F96,'validation data'!$L$2:$M$13,2,FALSE)=1,IF(WEEKDAY(DATE(IF(MONTH(TODAY())&gt;=VLOOKUP(F96,'validation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data'!$L$2:$M$13,2,FALSE),1)+7,IF(VLOOKUP(F96,'validation data'!$L$2:$M$13,2,FALSE)=9,IF(WEEKDAY(DATE(IF(MONTH(TODAY())&gt;=VLOOKUP(F96,'validation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data'!$L$2:$M$13,2,FALSE),1)+1,IF(AND(OR(DAY(IF(WEEKDAY(DATE(IF(MONTH(TODAY())&gt;=VLOOKUP(F96,'validation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data'!$L$2:$M$13,2,FALSE),1))=4,(DAY(IF(WEEKDAY(DATE(IF(MONTH(TODAY())&gt;=VLOOKUP(F96,'validation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data'!$L$2:$M$13,2,FALSE),1))=5)),VLOOKUP(F96,'validation data'!$L$2:$M$13,2,FALSE)=7),IF(WEEKDAY(DATE(IF(MONTH(TODAY())&gt;=VLOOKUP(F96,'validation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data'!$L$2:$M$13,2,FALSE),1)+1,IF(WEEKDAY(DATE(IF(MONTH(TODAY())&gt;=VLOOKUP(F96,'validation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f>
        <v/>
      </c>
      <c r="O96" s="29" t="s">
        <v>0</v>
      </c>
      <c r="P96" s="34" t="str">
        <f t="shared" si="7"/>
        <v/>
      </c>
      <c r="Q96" s="45" t="str">
        <f>IF(AND(D96="",K96="",J96=""),"",CONCATENATE(TEXT(VLOOKUP(D96,'validation data'!$H$2:$I$17,2,FALSE),"0000"),"-",IF(K96=99999,TEXT(J96,"00000"),TEXT(K96,"00000"))))</f>
        <v/>
      </c>
      <c r="R96" s="46" t="s">
        <v>166</v>
      </c>
      <c r="S96" s="46" t="s">
        <v>12</v>
      </c>
      <c r="T96" s="46" t="s">
        <v>13</v>
      </c>
      <c r="U96" s="46" t="str">
        <f t="shared" si="8"/>
        <v/>
      </c>
      <c r="V96" s="47" t="str">
        <f t="shared" ca="1" si="9"/>
        <v/>
      </c>
      <c r="W96" s="47" t="str">
        <f t="shared" ca="1" si="10"/>
        <v/>
      </c>
      <c r="X96" s="48">
        <f t="shared" si="11"/>
        <v>0</v>
      </c>
      <c r="Y96" s="48">
        <f t="shared" si="12"/>
        <v>0</v>
      </c>
      <c r="Z96" s="48" t="s">
        <v>9</v>
      </c>
      <c r="AA96" s="48" t="s">
        <v>164</v>
      </c>
      <c r="AB96" s="48" t="str">
        <f t="shared" si="13"/>
        <v/>
      </c>
      <c r="AC96" s="7"/>
    </row>
    <row r="97" spans="7:29" ht="20.25" customHeight="1" x14ac:dyDescent="0.25">
      <c r="G97" s="27" t="str">
        <f ca="1">IF(F97="","",IF(VLOOKUP(F97,'validation data'!$L$2:$M$13,2,FALSE)=1,IF(WEEKDAY(DATE(IF(MONTH(TODAY())&gt;=VLOOKUP(F97,'validation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data'!$L$2:$M$13,2,FALSE),1)+7,IF(VLOOKUP(F97,'validation data'!$L$2:$M$13,2,FALSE)=9,IF(WEEKDAY(DATE(IF(MONTH(TODAY())&gt;=VLOOKUP(F97,'validation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data'!$L$2:$M$13,2,FALSE),1)+1,IF(AND(OR(DAY(IF(WEEKDAY(DATE(IF(MONTH(TODAY())&gt;=VLOOKUP(F97,'validation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data'!$L$2:$M$13,2,FALSE),1))=4,(DAY(IF(WEEKDAY(DATE(IF(MONTH(TODAY())&gt;=VLOOKUP(F97,'validation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data'!$L$2:$M$13,2,FALSE),1))=5)),VLOOKUP(F97,'validation data'!$L$2:$M$13,2,FALSE)=7),IF(WEEKDAY(DATE(IF(MONTH(TODAY())&gt;=VLOOKUP(F97,'validation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data'!$L$2:$M$13,2,FALSE),1)+1,IF(WEEKDAY(DATE(IF(MONTH(TODAY())&gt;=VLOOKUP(F97,'validation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f>
        <v/>
      </c>
      <c r="O97" s="29" t="s">
        <v>0</v>
      </c>
      <c r="P97" s="34" t="str">
        <f t="shared" si="7"/>
        <v/>
      </c>
      <c r="Q97" s="45" t="str">
        <f>IF(AND(D97="",K97="",J97=""),"",CONCATENATE(TEXT(VLOOKUP(D97,'validation data'!$H$2:$I$17,2,FALSE),"0000"),"-",IF(K97=99999,TEXT(J97,"00000"),TEXT(K97,"00000"))))</f>
        <v/>
      </c>
      <c r="R97" s="46" t="s">
        <v>166</v>
      </c>
      <c r="S97" s="46" t="s">
        <v>12</v>
      </c>
      <c r="T97" s="46" t="s">
        <v>13</v>
      </c>
      <c r="U97" s="46" t="str">
        <f t="shared" si="8"/>
        <v/>
      </c>
      <c r="V97" s="47" t="str">
        <f t="shared" ca="1" si="9"/>
        <v/>
      </c>
      <c r="W97" s="47" t="str">
        <f t="shared" ca="1" si="10"/>
        <v/>
      </c>
      <c r="X97" s="48">
        <f t="shared" si="11"/>
        <v>0</v>
      </c>
      <c r="Y97" s="48">
        <f t="shared" si="12"/>
        <v>0</v>
      </c>
      <c r="Z97" s="48" t="s">
        <v>9</v>
      </c>
      <c r="AA97" s="48" t="s">
        <v>164</v>
      </c>
      <c r="AB97" s="48" t="str">
        <f t="shared" si="13"/>
        <v/>
      </c>
      <c r="AC97" s="7"/>
    </row>
    <row r="98" spans="7:29" ht="20.25" customHeight="1" x14ac:dyDescent="0.25">
      <c r="G98" s="27" t="str">
        <f ca="1">IF(F98="","",IF(VLOOKUP(F98,'validation data'!$L$2:$M$13,2,FALSE)=1,IF(WEEKDAY(DATE(IF(MONTH(TODAY())&gt;=VLOOKUP(F98,'validation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data'!$L$2:$M$13,2,FALSE),1)+7,IF(VLOOKUP(F98,'validation data'!$L$2:$M$13,2,FALSE)=9,IF(WEEKDAY(DATE(IF(MONTH(TODAY())&gt;=VLOOKUP(F98,'validation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data'!$L$2:$M$13,2,FALSE),1)+1,IF(AND(OR(DAY(IF(WEEKDAY(DATE(IF(MONTH(TODAY())&gt;=VLOOKUP(F98,'validation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data'!$L$2:$M$13,2,FALSE),1))=4,(DAY(IF(WEEKDAY(DATE(IF(MONTH(TODAY())&gt;=VLOOKUP(F98,'validation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data'!$L$2:$M$13,2,FALSE),1))=5)),VLOOKUP(F98,'validation data'!$L$2:$M$13,2,FALSE)=7),IF(WEEKDAY(DATE(IF(MONTH(TODAY())&gt;=VLOOKUP(F98,'validation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data'!$L$2:$M$13,2,FALSE),1)+1,IF(WEEKDAY(DATE(IF(MONTH(TODAY())&gt;=VLOOKUP(F98,'validation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f>
        <v/>
      </c>
      <c r="O98" s="29" t="s">
        <v>0</v>
      </c>
      <c r="P98" s="34" t="str">
        <f t="shared" si="7"/>
        <v/>
      </c>
      <c r="Q98" s="45" t="str">
        <f>IF(AND(D98="",K98="",J98=""),"",CONCATENATE(TEXT(VLOOKUP(D98,'validation data'!$H$2:$I$17,2,FALSE),"0000"),"-",IF(K98=99999,TEXT(J98,"00000"),TEXT(K98,"00000"))))</f>
        <v/>
      </c>
      <c r="R98" s="46" t="s">
        <v>166</v>
      </c>
      <c r="S98" s="46" t="s">
        <v>12</v>
      </c>
      <c r="T98" s="46" t="s">
        <v>13</v>
      </c>
      <c r="U98" s="46" t="str">
        <f t="shared" si="8"/>
        <v/>
      </c>
      <c r="V98" s="47" t="str">
        <f t="shared" ca="1" si="9"/>
        <v/>
      </c>
      <c r="W98" s="47" t="str">
        <f t="shared" ca="1" si="10"/>
        <v/>
      </c>
      <c r="X98" s="48">
        <f t="shared" si="11"/>
        <v>0</v>
      </c>
      <c r="Y98" s="48">
        <f t="shared" si="12"/>
        <v>0</v>
      </c>
      <c r="Z98" s="48" t="s">
        <v>9</v>
      </c>
      <c r="AA98" s="48" t="s">
        <v>164</v>
      </c>
      <c r="AB98" s="48" t="str">
        <f t="shared" si="13"/>
        <v/>
      </c>
      <c r="AC98" s="7"/>
    </row>
    <row r="99" spans="7:29" ht="20.25" customHeight="1" x14ac:dyDescent="0.25">
      <c r="G99" s="27" t="str">
        <f ca="1">IF(F99="","",IF(VLOOKUP(F99,'validation data'!$L$2:$M$13,2,FALSE)=1,IF(WEEKDAY(DATE(IF(MONTH(TODAY())&gt;=VLOOKUP(F99,'validation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data'!$L$2:$M$13,2,FALSE),1)+7,IF(VLOOKUP(F99,'validation data'!$L$2:$M$13,2,FALSE)=9,IF(WEEKDAY(DATE(IF(MONTH(TODAY())&gt;=VLOOKUP(F99,'validation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data'!$L$2:$M$13,2,FALSE),1)+1,IF(AND(OR(DAY(IF(WEEKDAY(DATE(IF(MONTH(TODAY())&gt;=VLOOKUP(F99,'validation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data'!$L$2:$M$13,2,FALSE),1))=4,(DAY(IF(WEEKDAY(DATE(IF(MONTH(TODAY())&gt;=VLOOKUP(F99,'validation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data'!$L$2:$M$13,2,FALSE),1))=5)),VLOOKUP(F99,'validation data'!$L$2:$M$13,2,FALSE)=7),IF(WEEKDAY(DATE(IF(MONTH(TODAY())&gt;=VLOOKUP(F99,'validation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data'!$L$2:$M$13,2,FALSE),1)+1,IF(WEEKDAY(DATE(IF(MONTH(TODAY())&gt;=VLOOKUP(F99,'validation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f>
        <v/>
      </c>
      <c r="O99" s="29" t="s">
        <v>0</v>
      </c>
      <c r="P99" s="34" t="str">
        <f t="shared" si="7"/>
        <v/>
      </c>
      <c r="Q99" s="45" t="str">
        <f>IF(AND(D99="",K99="",J99=""),"",CONCATENATE(TEXT(VLOOKUP(D99,'validation data'!$H$2:$I$17,2,FALSE),"0000"),"-",IF(K99=99999,TEXT(J99,"00000"),TEXT(K99,"00000"))))</f>
        <v/>
      </c>
      <c r="R99" s="46" t="s">
        <v>166</v>
      </c>
      <c r="S99" s="46" t="s">
        <v>12</v>
      </c>
      <c r="T99" s="46" t="s">
        <v>13</v>
      </c>
      <c r="U99" s="46" t="str">
        <f t="shared" si="8"/>
        <v/>
      </c>
      <c r="V99" s="47" t="str">
        <f t="shared" ca="1" si="9"/>
        <v/>
      </c>
      <c r="W99" s="47" t="str">
        <f t="shared" ca="1" si="10"/>
        <v/>
      </c>
      <c r="X99" s="48">
        <f t="shared" si="11"/>
        <v>0</v>
      </c>
      <c r="Y99" s="48">
        <f t="shared" si="12"/>
        <v>0</v>
      </c>
      <c r="Z99" s="48" t="s">
        <v>9</v>
      </c>
      <c r="AA99" s="48" t="s">
        <v>164</v>
      </c>
      <c r="AB99" s="48" t="str">
        <f t="shared" si="13"/>
        <v/>
      </c>
      <c r="AC99" s="7"/>
    </row>
    <row r="100" spans="7:29" ht="20.25" customHeight="1" x14ac:dyDescent="0.25">
      <c r="G100" s="27" t="str">
        <f ca="1">IF(F100="","",IF(VLOOKUP(F100,'validation data'!$L$2:$M$13,2,FALSE)=1,IF(WEEKDAY(DATE(IF(MONTH(TODAY())&gt;=VLOOKUP(F100,'validation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data'!$L$2:$M$13,2,FALSE),1)+7,IF(VLOOKUP(F100,'validation data'!$L$2:$M$13,2,FALSE)=9,IF(WEEKDAY(DATE(IF(MONTH(TODAY())&gt;=VLOOKUP(F100,'validation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data'!$L$2:$M$13,2,FALSE),1)+1,IF(AND(OR(DAY(IF(WEEKDAY(DATE(IF(MONTH(TODAY())&gt;=VLOOKUP(F100,'validation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data'!$L$2:$M$13,2,FALSE),1))=4,(DAY(IF(WEEKDAY(DATE(IF(MONTH(TODAY())&gt;=VLOOKUP(F100,'validation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data'!$L$2:$M$13,2,FALSE),1))=5)),VLOOKUP(F100,'validation data'!$L$2:$M$13,2,FALSE)=7),IF(WEEKDAY(DATE(IF(MONTH(TODAY())&gt;=VLOOKUP(F100,'validation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data'!$L$2:$M$13,2,FALSE),1)+1,IF(WEEKDAY(DATE(IF(MONTH(TODAY())&gt;=VLOOKUP(F100,'validation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f>
        <v/>
      </c>
      <c r="O100" s="29" t="s">
        <v>0</v>
      </c>
      <c r="P100" s="34" t="str">
        <f t="shared" si="7"/>
        <v/>
      </c>
      <c r="Q100" s="45" t="str">
        <f>IF(AND(D100="",K100="",J100=""),"",CONCATENATE(TEXT(VLOOKUP(D100,'validation data'!$H$2:$I$17,2,FALSE),"0000"),"-",IF(K100=99999,TEXT(J100,"00000"),TEXT(K100,"00000"))))</f>
        <v/>
      </c>
      <c r="R100" s="46" t="s">
        <v>166</v>
      </c>
      <c r="S100" s="46" t="s">
        <v>12</v>
      </c>
      <c r="T100" s="46" t="s">
        <v>13</v>
      </c>
      <c r="U100" s="46" t="str">
        <f t="shared" si="8"/>
        <v/>
      </c>
      <c r="V100" s="47" t="str">
        <f t="shared" ca="1" si="9"/>
        <v/>
      </c>
      <c r="W100" s="47" t="str">
        <f t="shared" ca="1" si="10"/>
        <v/>
      </c>
      <c r="X100" s="48">
        <f t="shared" si="11"/>
        <v>0</v>
      </c>
      <c r="Y100" s="48">
        <f t="shared" si="12"/>
        <v>0</v>
      </c>
      <c r="Z100" s="48" t="s">
        <v>9</v>
      </c>
      <c r="AA100" s="48" t="s">
        <v>164</v>
      </c>
      <c r="AB100" s="48" t="str">
        <f t="shared" si="13"/>
        <v/>
      </c>
      <c r="AC100" s="7"/>
    </row>
  </sheetData>
  <sheetProtection algorithmName="SHA-512" hashValue="bJfCMouQbOCx7kIuFxpX+2l+MMaRPzmhTxfMs8KEoYuuXxnP9B5c8b2zB0Y7Wjpu/Lc0HhdUkHLprXL+uAua4g==" saltValue="MPivoN2Dk4r0HlswI51EBA==" spinCount="100000" sheet="1" selectLockedCells="1"/>
  <protectedRanges>
    <protectedRange sqref="H2:O100 A2:F100" name="user_input"/>
  </protectedRanges>
  <dataConsolidate/>
  <conditionalFormatting sqref="E2:F100">
    <cfRule type="expression" dxfId="0" priority="1">
      <formula>"counta(c2)&gt;60"</formula>
    </cfRule>
  </conditionalFormatting>
  <dataValidations count="17">
    <dataValidation type="list" operator="equal" allowBlank="1" showErrorMessage="1" errorTitle="Account Code" error="Must choose from pick list.  Please try again." sqref="I1:I1048576" xr:uid="{00000000-0002-0000-0000-000000000000}">
      <formula1>IF($C1="",AllAccts,IF($C1="UG",IF(LEFT(D1,4)="Summ",UGSumAccts,UGAcadAccts),IF(LEFT(D1,4)="Summ",GradSumAccts,GradAcadAccts)))</formula1>
    </dataValidation>
    <dataValidation type="whole" allowBlank="1" showErrorMessage="1" errorTitle="Invoice Number" error="Invoice Number must be 9 digits.  Make sure you do not type the dashes.  Please re-enter." sqref="Q101:Q1048576" xr:uid="{00000000-0002-0000-0000-000001000000}">
      <formula1>81000001</formula1>
      <formula2>200000499</formula2>
    </dataValidation>
    <dataValidation allowBlank="1" errorTitle="Remit to Address" error="Please choose Campus or Other from pick list.  Please try again." sqref="O1:O1048576 AA1:AB1 R1:T1048576 U101:U1048576" xr:uid="{00000000-0002-0000-0000-000002000000}"/>
    <dataValidation type="decimal" operator="greaterThanOrEqual" allowBlank="1" showErrorMessage="1" errorTitle="Fellowship Amount" error="Fellowship amount must be more than $1.00.  Please re-enter." sqref="L1:L1048576" xr:uid="{00000000-0002-0000-0000-000003000000}">
      <formula1>1</formula1>
    </dataValidation>
    <dataValidation type="whole" allowBlank="1" showErrorMessage="1" errorTitle="BMC ID" error="The BMC ID must be 7-digits and between 0000001 and 3999999, please check ID and re-enter." sqref="A1 A101:A1048576" xr:uid="{00000000-0002-0000-0000-000004000000}">
      <formula1>1</formula1>
      <formula2>3999999</formula2>
    </dataValidation>
    <dataValidation type="list" allowBlank="1" showInputMessage="1" showErrorMessage="1" sqref="F1 F101:F1048576" xr:uid="{00000000-0002-0000-0000-000005000000}">
      <formula1>Month</formula1>
    </dataValidation>
    <dataValidation type="list" allowBlank="1" showErrorMessage="1" errorTitle="Fellowship Semester" error="Must choose from pick list.  Please try again." promptTitle="Fellowship Semester" prompt="Click on the down arrow and choose fall, spring or summer." sqref="D1 D101:D1048576" xr:uid="{00000000-0002-0000-0000-000006000000}">
      <formula1>Term</formula1>
    </dataValidation>
    <dataValidation type="list" allowBlank="1" showInputMessage="1" showErrorMessage="1" errorTitle="UG/Grad" error="Must choose from pick list.  Please try again." sqref="C1:C1048576" xr:uid="{00000000-0002-0000-0000-000007000000}">
      <formula1>StdntType</formula1>
    </dataValidation>
    <dataValidation type="textLength" allowBlank="1" showErrorMessage="1" errorTitle="Invoice Description" error="Invoice Description must be 60 characters or less.  Please edit description." sqref="E1:E1048576" xr:uid="{00000000-0002-0000-0000-000008000000}">
      <formula1>1</formula1>
      <formula2>61</formula2>
    </dataValidation>
    <dataValidation type="whole" allowBlank="1" showInputMessage="1" showErrorMessage="1" errorTitle="5-digit dept" error="Department number must be 5-digits between 00000-02000.  Please try again." sqref="J1:J1048576" xr:uid="{00000000-0002-0000-0000-000009000000}">
      <formula1>0</formula1>
      <formula2>2000</formula2>
    </dataValidation>
    <dataValidation type="list" allowBlank="1" showInputMessage="1" showErrorMessage="1" errorTitle="Fund" error="Must choose from pick list.  Please try again." sqref="H1:H1048576" xr:uid="{00000000-0002-0000-0000-00000A000000}">
      <formula1>Funds</formula1>
    </dataValidation>
    <dataValidation type="whole" allowBlank="1" showErrorMessage="1" errorTitle="Project ID" error="Project ID must be 5-digits bewtween 00029 and 99999.  Please try again." sqref="K1:K1048576" xr:uid="{00000000-0002-0000-0000-00000B000000}">
      <formula1>29</formula1>
      <formula2>99999</formula2>
    </dataValidation>
    <dataValidation type="list" allowBlank="1" showErrorMessage="1" errorTitle="Inside US?" error="Must choose from pick list.  Please try again." sqref="M1:M1048576" xr:uid="{00000000-0002-0000-0000-00000C000000}">
      <formula1>"Yes,No"</formula1>
    </dataValidation>
    <dataValidation type="list" allowBlank="1" showErrorMessage="1" errorTitle="Remit to Address" error="Must choose from pick list.  Please try again." sqref="N1:N1048576" xr:uid="{00000000-0002-0000-0000-00000D000000}">
      <formula1>"Campus,Other"</formula1>
    </dataValidation>
    <dataValidation type="list" allowBlank="1" showErrorMessage="1" errorTitle="Fellowship Semester" error="Must choose from pick list.  Please try again." promptTitle="Fellowship Semester" prompt="Click on the down arrow and choose fall, spring or summer." sqref="D2:D100" xr:uid="{00000000-0002-0000-0000-00000E000000}">
      <formula1>term1</formula1>
    </dataValidation>
    <dataValidation type="list" allowBlank="1" showInputMessage="1" showErrorMessage="1" errorTitle="Payment Month" error="Must Choose from pick list.  Please try again." sqref="F2:F100" xr:uid="{00000000-0002-0000-0000-00000F000000}">
      <formula1>Month</formula1>
    </dataValidation>
    <dataValidation type="whole" allowBlank="1" showErrorMessage="1" errorTitle="BMC ID" error="The BMC ID must be 7-digits and between 0000001 and 8999999, please check ID and re-enter." sqref="A2:A100" xr:uid="{00000000-0002-0000-0000-000010000000}">
      <formula1>1</formula1>
      <formula2>8999999</formula2>
    </dataValidation>
  </dataValidations>
  <printOptions gridLines="1"/>
  <pageMargins left="0.2" right="0.2" top="0.5" bottom="0.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heetViews>
  <sheetFormatPr defaultRowHeight="15" x14ac:dyDescent="0.25"/>
  <cols>
    <col min="1" max="1" width="114.28515625" style="52" customWidth="1"/>
    <col min="2" max="16384" width="9.140625" style="52"/>
  </cols>
  <sheetData>
    <row r="1" spans="1:1" ht="15.75" x14ac:dyDescent="0.25">
      <c r="A1" s="51" t="s">
        <v>168</v>
      </c>
    </row>
    <row r="2" spans="1:1" ht="15.75" x14ac:dyDescent="0.25">
      <c r="A2" s="53"/>
    </row>
    <row r="3" spans="1:1" ht="15.75" x14ac:dyDescent="0.25">
      <c r="A3" s="54" t="s">
        <v>169</v>
      </c>
    </row>
    <row r="4" spans="1:1" ht="31.5" x14ac:dyDescent="0.25">
      <c r="A4" s="54" t="s">
        <v>170</v>
      </c>
    </row>
    <row r="5" spans="1:1" ht="31.5" x14ac:dyDescent="0.25">
      <c r="A5" s="54" t="s">
        <v>171</v>
      </c>
    </row>
    <row r="6" spans="1:1" ht="31.5" x14ac:dyDescent="0.25">
      <c r="A6" s="54" t="s">
        <v>177</v>
      </c>
    </row>
    <row r="7" spans="1:1" ht="31.5" x14ac:dyDescent="0.25">
      <c r="A7" s="54" t="s">
        <v>176</v>
      </c>
    </row>
    <row r="8" spans="1:1" ht="15.75" x14ac:dyDescent="0.25">
      <c r="A8" s="54" t="s">
        <v>175</v>
      </c>
    </row>
    <row r="9" spans="1:1" ht="15.75" x14ac:dyDescent="0.25">
      <c r="A9" s="53"/>
    </row>
    <row r="10" spans="1:1" ht="15.75" x14ac:dyDescent="0.25">
      <c r="A10" s="51" t="s">
        <v>172</v>
      </c>
    </row>
    <row r="11" spans="1:1" ht="15.75" x14ac:dyDescent="0.25">
      <c r="A11" s="53"/>
    </row>
    <row r="12" spans="1:1" ht="47.25" x14ac:dyDescent="0.25">
      <c r="A12" s="54" t="s">
        <v>173</v>
      </c>
    </row>
    <row r="13" spans="1:1" ht="31.5" x14ac:dyDescent="0.25">
      <c r="A13" s="54" t="s">
        <v>178</v>
      </c>
    </row>
    <row r="14" spans="1:1" ht="15.75" x14ac:dyDescent="0.25">
      <c r="A14" s="54" t="s">
        <v>219</v>
      </c>
    </row>
    <row r="15" spans="1:1" ht="15.75" x14ac:dyDescent="0.25">
      <c r="A15" s="54" t="s">
        <v>220</v>
      </c>
    </row>
    <row r="16" spans="1:1" ht="15.75" x14ac:dyDescent="0.25">
      <c r="A16" s="53"/>
    </row>
    <row r="17" spans="1:1" ht="15.75" x14ac:dyDescent="0.25">
      <c r="A17" s="51" t="s">
        <v>174</v>
      </c>
    </row>
    <row r="18" spans="1:1" ht="15.75" x14ac:dyDescent="0.25">
      <c r="A18" s="54"/>
    </row>
    <row r="19" spans="1:1" ht="78.75" x14ac:dyDescent="0.25">
      <c r="A19" s="54" t="s">
        <v>179</v>
      </c>
    </row>
  </sheetData>
  <sheetProtection algorithmName="SHA-512" hashValue="dCp2dLfjI05/aQXfkp8kgI7PdLbg0Ac4xGklFVIjrMtgmx/1ax2FN6vkTWVuWdSSTx+yppJVLYLhLfbjxXkiWA==" saltValue="CqvJPzJDd+psGeKZLbR7CA=="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56"/>
  <sheetViews>
    <sheetView workbookViewId="0"/>
  </sheetViews>
  <sheetFormatPr defaultRowHeight="15" x14ac:dyDescent="0.25"/>
  <cols>
    <col min="1" max="1" width="29.42578125" bestFit="1" customWidth="1"/>
    <col min="8" max="8" width="12.85546875" bestFit="1" customWidth="1"/>
    <col min="9" max="9" width="10.28515625" bestFit="1" customWidth="1"/>
    <col min="11" max="11" width="9.7109375" bestFit="1" customWidth="1"/>
  </cols>
  <sheetData>
    <row r="1" spans="1:13" x14ac:dyDescent="0.25">
      <c r="A1" s="18" t="s">
        <v>14</v>
      </c>
      <c r="H1" s="24" t="s">
        <v>131</v>
      </c>
      <c r="I1" s="24" t="s">
        <v>130</v>
      </c>
      <c r="L1" s="23" t="s">
        <v>132</v>
      </c>
    </row>
    <row r="2" spans="1:13" x14ac:dyDescent="0.25">
      <c r="A2" s="19" t="s">
        <v>15</v>
      </c>
      <c r="H2" t="s">
        <v>128</v>
      </c>
      <c r="I2" s="25">
        <v>1810</v>
      </c>
      <c r="L2" t="s">
        <v>133</v>
      </c>
      <c r="M2">
        <v>1</v>
      </c>
    </row>
    <row r="3" spans="1:13" x14ac:dyDescent="0.25">
      <c r="A3" s="19" t="s">
        <v>16</v>
      </c>
      <c r="H3" t="s">
        <v>129</v>
      </c>
      <c r="I3" s="25">
        <v>1900</v>
      </c>
      <c r="L3" t="s">
        <v>134</v>
      </c>
      <c r="M3">
        <v>2</v>
      </c>
    </row>
    <row r="4" spans="1:13" x14ac:dyDescent="0.25">
      <c r="A4" s="19" t="s">
        <v>17</v>
      </c>
      <c r="H4" t="s">
        <v>180</v>
      </c>
      <c r="I4" s="25">
        <v>1905</v>
      </c>
      <c r="L4" t="s">
        <v>135</v>
      </c>
      <c r="M4">
        <v>3</v>
      </c>
    </row>
    <row r="5" spans="1:13" x14ac:dyDescent="0.25">
      <c r="A5" s="19" t="s">
        <v>18</v>
      </c>
      <c r="H5" t="s">
        <v>181</v>
      </c>
      <c r="I5" s="25">
        <v>1910</v>
      </c>
      <c r="L5" t="s">
        <v>136</v>
      </c>
      <c r="M5">
        <v>4</v>
      </c>
    </row>
    <row r="6" spans="1:13" x14ac:dyDescent="0.25">
      <c r="A6" s="19" t="s">
        <v>19</v>
      </c>
      <c r="H6" t="s">
        <v>182</v>
      </c>
      <c r="I6" s="25">
        <v>2000</v>
      </c>
      <c r="L6" t="s">
        <v>137</v>
      </c>
      <c r="M6">
        <v>5</v>
      </c>
    </row>
    <row r="7" spans="1:13" x14ac:dyDescent="0.25">
      <c r="A7" s="19" t="s">
        <v>20</v>
      </c>
      <c r="H7" t="s">
        <v>183</v>
      </c>
      <c r="I7" s="25">
        <v>2005</v>
      </c>
      <c r="L7" t="s">
        <v>138</v>
      </c>
      <c r="M7">
        <v>6</v>
      </c>
    </row>
    <row r="8" spans="1:13" x14ac:dyDescent="0.25">
      <c r="A8" s="19" t="s">
        <v>21</v>
      </c>
      <c r="H8" t="s">
        <v>184</v>
      </c>
      <c r="I8" s="25">
        <v>2010</v>
      </c>
      <c r="L8" t="s">
        <v>139</v>
      </c>
      <c r="M8">
        <v>7</v>
      </c>
    </row>
    <row r="9" spans="1:13" x14ac:dyDescent="0.25">
      <c r="A9" s="19" t="s">
        <v>22</v>
      </c>
      <c r="H9" t="s">
        <v>185</v>
      </c>
      <c r="I9" s="25">
        <v>2100</v>
      </c>
      <c r="L9" t="s">
        <v>140</v>
      </c>
      <c r="M9">
        <v>8</v>
      </c>
    </row>
    <row r="10" spans="1:13" x14ac:dyDescent="0.25">
      <c r="H10" t="s">
        <v>186</v>
      </c>
      <c r="I10" s="25">
        <v>2105</v>
      </c>
      <c r="L10" t="s">
        <v>141</v>
      </c>
      <c r="M10">
        <v>9</v>
      </c>
    </row>
    <row r="11" spans="1:13" x14ac:dyDescent="0.25">
      <c r="H11" t="s">
        <v>187</v>
      </c>
      <c r="I11" s="25">
        <v>2110</v>
      </c>
      <c r="L11" t="s">
        <v>142</v>
      </c>
      <c r="M11">
        <v>10</v>
      </c>
    </row>
    <row r="12" spans="1:13" x14ac:dyDescent="0.25">
      <c r="A12" s="18" t="s">
        <v>24</v>
      </c>
      <c r="C12" s="18" t="s">
        <v>126</v>
      </c>
      <c r="H12" t="s">
        <v>188</v>
      </c>
      <c r="I12" s="25">
        <v>2200</v>
      </c>
      <c r="L12" t="s">
        <v>143</v>
      </c>
      <c r="M12">
        <v>11</v>
      </c>
    </row>
    <row r="13" spans="1:13" x14ac:dyDescent="0.25">
      <c r="A13" s="19" t="s">
        <v>18</v>
      </c>
      <c r="C13" s="19" t="s">
        <v>18</v>
      </c>
      <c r="H13" t="s">
        <v>189</v>
      </c>
      <c r="I13" s="25">
        <v>2205</v>
      </c>
      <c r="L13" t="s">
        <v>144</v>
      </c>
      <c r="M13">
        <v>12</v>
      </c>
    </row>
    <row r="14" spans="1:13" x14ac:dyDescent="0.25">
      <c r="A14" s="19" t="s">
        <v>19</v>
      </c>
      <c r="C14" s="19" t="s">
        <v>19</v>
      </c>
      <c r="H14" t="s">
        <v>190</v>
      </c>
      <c r="I14" s="25">
        <v>2210</v>
      </c>
    </row>
    <row r="15" spans="1:13" x14ac:dyDescent="0.25">
      <c r="A15" s="19" t="s">
        <v>20</v>
      </c>
      <c r="C15" s="19" t="s">
        <v>21</v>
      </c>
      <c r="H15" t="s">
        <v>191</v>
      </c>
      <c r="I15" s="25">
        <v>2300</v>
      </c>
    </row>
    <row r="16" spans="1:13" x14ac:dyDescent="0.25">
      <c r="A16" s="19" t="s">
        <v>21</v>
      </c>
      <c r="C16" s="19" t="s">
        <v>22</v>
      </c>
      <c r="H16" t="s">
        <v>192</v>
      </c>
      <c r="I16" s="25">
        <v>2305</v>
      </c>
    </row>
    <row r="17" spans="1:11" x14ac:dyDescent="0.25">
      <c r="A17" s="19" t="s">
        <v>22</v>
      </c>
      <c r="C17" s="19"/>
      <c r="H17" t="s">
        <v>193</v>
      </c>
      <c r="I17" s="25">
        <v>2310</v>
      </c>
    </row>
    <row r="19" spans="1:11" x14ac:dyDescent="0.25">
      <c r="A19" s="18" t="s">
        <v>25</v>
      </c>
      <c r="C19" s="18" t="s">
        <v>127</v>
      </c>
    </row>
    <row r="20" spans="1:11" x14ac:dyDescent="0.25">
      <c r="A20" s="19" t="s">
        <v>15</v>
      </c>
      <c r="C20" s="19" t="s">
        <v>15</v>
      </c>
    </row>
    <row r="21" spans="1:11" x14ac:dyDescent="0.25">
      <c r="A21" s="19" t="s">
        <v>16</v>
      </c>
      <c r="C21" s="19" t="s">
        <v>16</v>
      </c>
    </row>
    <row r="22" spans="1:11" x14ac:dyDescent="0.25">
      <c r="A22" s="19" t="s">
        <v>17</v>
      </c>
      <c r="C22" s="19" t="s">
        <v>21</v>
      </c>
    </row>
    <row r="23" spans="1:11" x14ac:dyDescent="0.25">
      <c r="A23" s="19" t="s">
        <v>21</v>
      </c>
      <c r="C23" s="19" t="s">
        <v>22</v>
      </c>
    </row>
    <row r="24" spans="1:11" x14ac:dyDescent="0.25">
      <c r="A24" s="19" t="s">
        <v>22</v>
      </c>
    </row>
    <row r="25" spans="1:11" x14ac:dyDescent="0.25">
      <c r="K25" s="26"/>
    </row>
    <row r="26" spans="1:11" x14ac:dyDescent="0.25">
      <c r="A26" s="19" t="s">
        <v>27</v>
      </c>
      <c r="C26" s="19" t="s">
        <v>13</v>
      </c>
    </row>
    <row r="27" spans="1:11" x14ac:dyDescent="0.25">
      <c r="A27" s="19" t="s">
        <v>26</v>
      </c>
      <c r="C27" s="19" t="s">
        <v>160</v>
      </c>
    </row>
    <row r="28" spans="1:11" x14ac:dyDescent="0.25">
      <c r="A28" s="19" t="s">
        <v>23</v>
      </c>
      <c r="C28" s="19" t="s">
        <v>1</v>
      </c>
    </row>
    <row r="30" spans="1:11" x14ac:dyDescent="0.25">
      <c r="A30" s="19" t="s">
        <v>28</v>
      </c>
    </row>
    <row r="31" spans="1:11" x14ac:dyDescent="0.25">
      <c r="A31">
        <v>1</v>
      </c>
    </row>
    <row r="32" spans="1:11" x14ac:dyDescent="0.25">
      <c r="A32">
        <v>2</v>
      </c>
      <c r="I32" s="22"/>
    </row>
    <row r="33" spans="1:9" x14ac:dyDescent="0.25">
      <c r="A33">
        <v>6</v>
      </c>
      <c r="I33" s="22"/>
    </row>
    <row r="34" spans="1:9" x14ac:dyDescent="0.25">
      <c r="I34" s="22"/>
    </row>
    <row r="35" spans="1:9" x14ac:dyDescent="0.25">
      <c r="A35" t="s">
        <v>29</v>
      </c>
      <c r="I35" s="22"/>
    </row>
    <row r="36" spans="1:9" x14ac:dyDescent="0.25">
      <c r="A36" t="s">
        <v>30</v>
      </c>
      <c r="I36" s="22"/>
    </row>
    <row r="37" spans="1:9" x14ac:dyDescent="0.25">
      <c r="A37" t="s">
        <v>31</v>
      </c>
      <c r="I37" s="22"/>
    </row>
    <row r="38" spans="1:9" x14ac:dyDescent="0.25">
      <c r="A38" t="s">
        <v>32</v>
      </c>
      <c r="I38" s="22"/>
    </row>
    <row r="39" spans="1:9" x14ac:dyDescent="0.25">
      <c r="A39" t="s">
        <v>33</v>
      </c>
      <c r="I39" s="22"/>
    </row>
    <row r="40" spans="1:9" x14ac:dyDescent="0.25">
      <c r="A40" t="s">
        <v>34</v>
      </c>
      <c r="I40" s="22"/>
    </row>
    <row r="41" spans="1:9" x14ac:dyDescent="0.25">
      <c r="A41" t="s">
        <v>35</v>
      </c>
      <c r="I41" s="22"/>
    </row>
    <row r="42" spans="1:9" x14ac:dyDescent="0.25">
      <c r="A42" t="s">
        <v>36</v>
      </c>
      <c r="I42" s="22"/>
    </row>
    <row r="43" spans="1:9" x14ac:dyDescent="0.25">
      <c r="A43" t="s">
        <v>37</v>
      </c>
    </row>
    <row r="44" spans="1:9" x14ac:dyDescent="0.25">
      <c r="A44" t="s">
        <v>38</v>
      </c>
    </row>
    <row r="45" spans="1:9" x14ac:dyDescent="0.25">
      <c r="A45" t="s">
        <v>39</v>
      </c>
    </row>
    <row r="46" spans="1:9" x14ac:dyDescent="0.25">
      <c r="A46" t="s">
        <v>40</v>
      </c>
    </row>
    <row r="47" spans="1:9" x14ac:dyDescent="0.25">
      <c r="A47" t="s">
        <v>41</v>
      </c>
    </row>
    <row r="48" spans="1:9" x14ac:dyDescent="0.25">
      <c r="A48" t="s">
        <v>42</v>
      </c>
    </row>
    <row r="49" spans="1:1" x14ac:dyDescent="0.25">
      <c r="A49" t="s">
        <v>43</v>
      </c>
    </row>
    <row r="50" spans="1:1" x14ac:dyDescent="0.25">
      <c r="A50" t="s">
        <v>44</v>
      </c>
    </row>
    <row r="51" spans="1:1" x14ac:dyDescent="0.25">
      <c r="A51" t="s">
        <v>45</v>
      </c>
    </row>
    <row r="52" spans="1:1" x14ac:dyDescent="0.25">
      <c r="A52" t="s">
        <v>46</v>
      </c>
    </row>
    <row r="53" spans="1:1" x14ac:dyDescent="0.25">
      <c r="A53" t="s">
        <v>194</v>
      </c>
    </row>
    <row r="54" spans="1:1" x14ac:dyDescent="0.25">
      <c r="A54" t="s">
        <v>47</v>
      </c>
    </row>
    <row r="55" spans="1:1" x14ac:dyDescent="0.25">
      <c r="A55" t="s">
        <v>48</v>
      </c>
    </row>
    <row r="56" spans="1:1" x14ac:dyDescent="0.25">
      <c r="A56" t="s">
        <v>49</v>
      </c>
    </row>
    <row r="57" spans="1:1" x14ac:dyDescent="0.25">
      <c r="A57" t="s">
        <v>50</v>
      </c>
    </row>
    <row r="58" spans="1:1" x14ac:dyDescent="0.25">
      <c r="A58" t="s">
        <v>51</v>
      </c>
    </row>
    <row r="59" spans="1:1" x14ac:dyDescent="0.25">
      <c r="A59" t="s">
        <v>52</v>
      </c>
    </row>
    <row r="60" spans="1:1" x14ac:dyDescent="0.25">
      <c r="A60" t="s">
        <v>53</v>
      </c>
    </row>
    <row r="61" spans="1:1" x14ac:dyDescent="0.25">
      <c r="A61" t="s">
        <v>54</v>
      </c>
    </row>
    <row r="62" spans="1:1" x14ac:dyDescent="0.25">
      <c r="A62" t="s">
        <v>55</v>
      </c>
    </row>
    <row r="63" spans="1:1" x14ac:dyDescent="0.25">
      <c r="A63" t="s">
        <v>56</v>
      </c>
    </row>
    <row r="64" spans="1:1" x14ac:dyDescent="0.25">
      <c r="A64" t="s">
        <v>57</v>
      </c>
    </row>
    <row r="65" spans="1:1" x14ac:dyDescent="0.25">
      <c r="A65" t="s">
        <v>195</v>
      </c>
    </row>
    <row r="66" spans="1:1" x14ac:dyDescent="0.25">
      <c r="A66" t="s">
        <v>196</v>
      </c>
    </row>
    <row r="67" spans="1:1" x14ac:dyDescent="0.25">
      <c r="A67" t="s">
        <v>197</v>
      </c>
    </row>
    <row r="68" spans="1:1" x14ac:dyDescent="0.25">
      <c r="A68" t="s">
        <v>58</v>
      </c>
    </row>
    <row r="69" spans="1:1" x14ac:dyDescent="0.25">
      <c r="A69" t="s">
        <v>198</v>
      </c>
    </row>
    <row r="70" spans="1:1" x14ac:dyDescent="0.25">
      <c r="A70" t="s">
        <v>199</v>
      </c>
    </row>
    <row r="71" spans="1:1" x14ac:dyDescent="0.25">
      <c r="A71" t="s">
        <v>59</v>
      </c>
    </row>
    <row r="72" spans="1:1" x14ac:dyDescent="0.25">
      <c r="A72" t="s">
        <v>60</v>
      </c>
    </row>
    <row r="73" spans="1:1" x14ac:dyDescent="0.25">
      <c r="A73" t="s">
        <v>61</v>
      </c>
    </row>
    <row r="74" spans="1:1" x14ac:dyDescent="0.25">
      <c r="A74" t="s">
        <v>62</v>
      </c>
    </row>
    <row r="75" spans="1:1" x14ac:dyDescent="0.25">
      <c r="A75" t="s">
        <v>63</v>
      </c>
    </row>
    <row r="76" spans="1:1" x14ac:dyDescent="0.25">
      <c r="A76" t="s">
        <v>64</v>
      </c>
    </row>
    <row r="77" spans="1:1" x14ac:dyDescent="0.25">
      <c r="A77" t="s">
        <v>200</v>
      </c>
    </row>
    <row r="78" spans="1:1" x14ac:dyDescent="0.25">
      <c r="A78" t="s">
        <v>65</v>
      </c>
    </row>
    <row r="79" spans="1:1" x14ac:dyDescent="0.25">
      <c r="A79" t="s">
        <v>66</v>
      </c>
    </row>
    <row r="80" spans="1:1" x14ac:dyDescent="0.25">
      <c r="A80" t="s">
        <v>67</v>
      </c>
    </row>
    <row r="81" spans="1:1" x14ac:dyDescent="0.25">
      <c r="A81" t="s">
        <v>68</v>
      </c>
    </row>
    <row r="82" spans="1:1" x14ac:dyDescent="0.25">
      <c r="A82" t="s">
        <v>69</v>
      </c>
    </row>
    <row r="83" spans="1:1" x14ac:dyDescent="0.25">
      <c r="A83" t="s">
        <v>201</v>
      </c>
    </row>
    <row r="84" spans="1:1" x14ac:dyDescent="0.25">
      <c r="A84" t="s">
        <v>70</v>
      </c>
    </row>
    <row r="85" spans="1:1" x14ac:dyDescent="0.25">
      <c r="A85" t="s">
        <v>71</v>
      </c>
    </row>
    <row r="86" spans="1:1" x14ac:dyDescent="0.25">
      <c r="A86" t="s">
        <v>202</v>
      </c>
    </row>
    <row r="87" spans="1:1" x14ac:dyDescent="0.25">
      <c r="A87" t="s">
        <v>72</v>
      </c>
    </row>
    <row r="88" spans="1:1" x14ac:dyDescent="0.25">
      <c r="A88" t="s">
        <v>73</v>
      </c>
    </row>
    <row r="89" spans="1:1" x14ac:dyDescent="0.25">
      <c r="A89" t="s">
        <v>74</v>
      </c>
    </row>
    <row r="90" spans="1:1" x14ac:dyDescent="0.25">
      <c r="A90" t="s">
        <v>75</v>
      </c>
    </row>
    <row r="91" spans="1:1" x14ac:dyDescent="0.25">
      <c r="A91" t="s">
        <v>76</v>
      </c>
    </row>
    <row r="92" spans="1:1" x14ac:dyDescent="0.25">
      <c r="A92" t="s">
        <v>203</v>
      </c>
    </row>
    <row r="93" spans="1:1" x14ac:dyDescent="0.25">
      <c r="A93" t="s">
        <v>77</v>
      </c>
    </row>
    <row r="94" spans="1:1" x14ac:dyDescent="0.25">
      <c r="A94" t="s">
        <v>78</v>
      </c>
    </row>
    <row r="95" spans="1:1" x14ac:dyDescent="0.25">
      <c r="A95" t="s">
        <v>79</v>
      </c>
    </row>
    <row r="96" spans="1:1" x14ac:dyDescent="0.25">
      <c r="A96" t="s">
        <v>204</v>
      </c>
    </row>
    <row r="97" spans="1:1" x14ac:dyDescent="0.25">
      <c r="A97" t="s">
        <v>80</v>
      </c>
    </row>
    <row r="98" spans="1:1" x14ac:dyDescent="0.25">
      <c r="A98" t="s">
        <v>205</v>
      </c>
    </row>
    <row r="99" spans="1:1" x14ac:dyDescent="0.25">
      <c r="A99" t="s">
        <v>81</v>
      </c>
    </row>
    <row r="100" spans="1:1" x14ac:dyDescent="0.25">
      <c r="A100" t="s">
        <v>206</v>
      </c>
    </row>
    <row r="101" spans="1:1" x14ac:dyDescent="0.25">
      <c r="A101" t="s">
        <v>207</v>
      </c>
    </row>
    <row r="102" spans="1:1" x14ac:dyDescent="0.25">
      <c r="A102" t="s">
        <v>82</v>
      </c>
    </row>
    <row r="103" spans="1:1" x14ac:dyDescent="0.25">
      <c r="A103" t="s">
        <v>83</v>
      </c>
    </row>
    <row r="104" spans="1:1" x14ac:dyDescent="0.25">
      <c r="A104" t="s">
        <v>84</v>
      </c>
    </row>
    <row r="105" spans="1:1" x14ac:dyDescent="0.25">
      <c r="A105" t="s">
        <v>85</v>
      </c>
    </row>
    <row r="106" spans="1:1" x14ac:dyDescent="0.25">
      <c r="A106" t="s">
        <v>208</v>
      </c>
    </row>
    <row r="107" spans="1:1" x14ac:dyDescent="0.25">
      <c r="A107" t="s">
        <v>86</v>
      </c>
    </row>
    <row r="108" spans="1:1" x14ac:dyDescent="0.25">
      <c r="A108" t="s">
        <v>209</v>
      </c>
    </row>
    <row r="109" spans="1:1" x14ac:dyDescent="0.25">
      <c r="A109" t="s">
        <v>87</v>
      </c>
    </row>
    <row r="110" spans="1:1" x14ac:dyDescent="0.25">
      <c r="A110" t="s">
        <v>88</v>
      </c>
    </row>
    <row r="111" spans="1:1" x14ac:dyDescent="0.25">
      <c r="A111" t="s">
        <v>89</v>
      </c>
    </row>
    <row r="112" spans="1:1" x14ac:dyDescent="0.25">
      <c r="A112" t="s">
        <v>90</v>
      </c>
    </row>
    <row r="113" spans="1:1" x14ac:dyDescent="0.25">
      <c r="A113" t="s">
        <v>91</v>
      </c>
    </row>
    <row r="114" spans="1:1" x14ac:dyDescent="0.25">
      <c r="A114" t="s">
        <v>92</v>
      </c>
    </row>
    <row r="115" spans="1:1" x14ac:dyDescent="0.25">
      <c r="A115" t="s">
        <v>93</v>
      </c>
    </row>
    <row r="116" spans="1:1" x14ac:dyDescent="0.25">
      <c r="A116" t="s">
        <v>94</v>
      </c>
    </row>
    <row r="117" spans="1:1" x14ac:dyDescent="0.25">
      <c r="A117" t="s">
        <v>95</v>
      </c>
    </row>
    <row r="118" spans="1:1" x14ac:dyDescent="0.25">
      <c r="A118" t="s">
        <v>96</v>
      </c>
    </row>
    <row r="119" spans="1:1" x14ac:dyDescent="0.25">
      <c r="A119" t="s">
        <v>97</v>
      </c>
    </row>
    <row r="120" spans="1:1" x14ac:dyDescent="0.25">
      <c r="A120" t="s">
        <v>210</v>
      </c>
    </row>
    <row r="121" spans="1:1" x14ac:dyDescent="0.25">
      <c r="A121" t="s">
        <v>98</v>
      </c>
    </row>
    <row r="122" spans="1:1" x14ac:dyDescent="0.25">
      <c r="A122" t="s">
        <v>99</v>
      </c>
    </row>
    <row r="123" spans="1:1" x14ac:dyDescent="0.25">
      <c r="A123" t="s">
        <v>100</v>
      </c>
    </row>
    <row r="124" spans="1:1" x14ac:dyDescent="0.25">
      <c r="A124" t="s">
        <v>101</v>
      </c>
    </row>
    <row r="125" spans="1:1" x14ac:dyDescent="0.25">
      <c r="A125" t="s">
        <v>102</v>
      </c>
    </row>
    <row r="126" spans="1:1" x14ac:dyDescent="0.25">
      <c r="A126" t="s">
        <v>103</v>
      </c>
    </row>
    <row r="127" spans="1:1" x14ac:dyDescent="0.25">
      <c r="A127" t="s">
        <v>104</v>
      </c>
    </row>
    <row r="128" spans="1:1" x14ac:dyDescent="0.25">
      <c r="A128" t="s">
        <v>211</v>
      </c>
    </row>
    <row r="129" spans="1:1" x14ac:dyDescent="0.25">
      <c r="A129" t="s">
        <v>212</v>
      </c>
    </row>
    <row r="130" spans="1:1" x14ac:dyDescent="0.25">
      <c r="A130" t="s">
        <v>105</v>
      </c>
    </row>
    <row r="131" spans="1:1" x14ac:dyDescent="0.25">
      <c r="A131" t="s">
        <v>106</v>
      </c>
    </row>
    <row r="132" spans="1:1" x14ac:dyDescent="0.25">
      <c r="A132" t="s">
        <v>213</v>
      </c>
    </row>
    <row r="133" spans="1:1" x14ac:dyDescent="0.25">
      <c r="A133" t="s">
        <v>107</v>
      </c>
    </row>
    <row r="134" spans="1:1" x14ac:dyDescent="0.25">
      <c r="A134" t="s">
        <v>108</v>
      </c>
    </row>
    <row r="135" spans="1:1" x14ac:dyDescent="0.25">
      <c r="A135" t="s">
        <v>214</v>
      </c>
    </row>
    <row r="136" spans="1:1" x14ac:dyDescent="0.25">
      <c r="A136" t="s">
        <v>109</v>
      </c>
    </row>
    <row r="137" spans="1:1" x14ac:dyDescent="0.25">
      <c r="A137" t="s">
        <v>215</v>
      </c>
    </row>
    <row r="138" spans="1:1" x14ac:dyDescent="0.25">
      <c r="A138" t="s">
        <v>216</v>
      </c>
    </row>
    <row r="139" spans="1:1" x14ac:dyDescent="0.25">
      <c r="A139" t="s">
        <v>110</v>
      </c>
    </row>
    <row r="140" spans="1:1" x14ac:dyDescent="0.25">
      <c r="A140" t="s">
        <v>111</v>
      </c>
    </row>
    <row r="141" spans="1:1" x14ac:dyDescent="0.25">
      <c r="A141" t="s">
        <v>112</v>
      </c>
    </row>
    <row r="142" spans="1:1" x14ac:dyDescent="0.25">
      <c r="A142" t="s">
        <v>113</v>
      </c>
    </row>
    <row r="143" spans="1:1" x14ac:dyDescent="0.25">
      <c r="A143" t="s">
        <v>114</v>
      </c>
    </row>
    <row r="144" spans="1:1" x14ac:dyDescent="0.25">
      <c r="A144" t="s">
        <v>217</v>
      </c>
    </row>
    <row r="145" spans="1:1" x14ac:dyDescent="0.25">
      <c r="A145" t="s">
        <v>115</v>
      </c>
    </row>
    <row r="146" spans="1:1" x14ac:dyDescent="0.25">
      <c r="A146" t="s">
        <v>116</v>
      </c>
    </row>
    <row r="147" spans="1:1" x14ac:dyDescent="0.25">
      <c r="A147" t="s">
        <v>218</v>
      </c>
    </row>
    <row r="148" spans="1:1" x14ac:dyDescent="0.25">
      <c r="A148" t="s">
        <v>117</v>
      </c>
    </row>
    <row r="149" spans="1:1" x14ac:dyDescent="0.25">
      <c r="A149" t="s">
        <v>118</v>
      </c>
    </row>
    <row r="150" spans="1:1" x14ac:dyDescent="0.25">
      <c r="A150" t="s">
        <v>119</v>
      </c>
    </row>
    <row r="151" spans="1:1" x14ac:dyDescent="0.25">
      <c r="A151" t="s">
        <v>120</v>
      </c>
    </row>
    <row r="152" spans="1:1" x14ac:dyDescent="0.25">
      <c r="A152" t="s">
        <v>121</v>
      </c>
    </row>
    <row r="153" spans="1:1" x14ac:dyDescent="0.25">
      <c r="A153" t="s">
        <v>122</v>
      </c>
    </row>
    <row r="154" spans="1:1" x14ac:dyDescent="0.25">
      <c r="A154" t="s">
        <v>123</v>
      </c>
    </row>
    <row r="155" spans="1:1" x14ac:dyDescent="0.25">
      <c r="A155" t="s">
        <v>124</v>
      </c>
    </row>
    <row r="156" spans="1:1" x14ac:dyDescent="0.25">
      <c r="A156" t="s">
        <v>125</v>
      </c>
    </row>
  </sheetData>
  <sheetProtection algorithmName="SHA-512" hashValue="xnbo/NQWBzq0QJGkWG/r/OjHbHbcKUtVPrETIRSCIqFsmtO7J9mFtrhtx3WoE2pAChhA7iecEVPhpco9nV9Yhg==" saltValue="DQAOxlYPsKkhvjSvWYntZ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fellowship input</vt:lpstr>
      <vt:lpstr>instructions</vt:lpstr>
      <vt:lpstr>validation data</vt:lpstr>
      <vt:lpstr>AllAccts</vt:lpstr>
      <vt:lpstr>Depts</vt:lpstr>
      <vt:lpstr>Fund</vt:lpstr>
      <vt:lpstr>Funds</vt:lpstr>
      <vt:lpstr>GradAcadAccts</vt:lpstr>
      <vt:lpstr>GradAccts</vt:lpstr>
      <vt:lpstr>GradAYAccts</vt:lpstr>
      <vt:lpstr>GradSumAccts</vt:lpstr>
      <vt:lpstr>Month</vt:lpstr>
      <vt:lpstr>StdntType</vt:lpstr>
      <vt:lpstr>Term</vt:lpstr>
      <vt:lpstr>term1</vt:lpstr>
      <vt:lpstr>UGAcadAccts</vt:lpstr>
      <vt:lpstr>UGAccts</vt:lpstr>
      <vt:lpstr>UGAYAccts</vt:lpstr>
      <vt:lpstr>UGSumAccts</vt:lpstr>
    </vt:vector>
  </TitlesOfParts>
  <Company>Bryn Mawr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Mawr College</dc:creator>
  <cp:lastModifiedBy>Annemarie Thompson</cp:lastModifiedBy>
  <cp:lastPrinted>2009-08-04T16:40:09Z</cp:lastPrinted>
  <dcterms:created xsi:type="dcterms:W3CDTF">2008-10-17T19:29:54Z</dcterms:created>
  <dcterms:modified xsi:type="dcterms:W3CDTF">2019-04-11T18:28:16Z</dcterms:modified>
</cp:coreProperties>
</file>